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A195B8E-70DF-483E-B6C0-8CC97263A1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ivot" sheetId="1" r:id="rId1"/>
    <sheet name="ExtGraph" sheetId="2" r:id="rId2"/>
    <sheet name="Sezioni" sheetId="3" state="hidden" r:id="rId3"/>
    <sheet name="DatiPartiti" sheetId="4" state="hidden" r:id="rId4"/>
    <sheet name="Grafico" sheetId="5" r:id="rId5"/>
    <sheet name="DataSheet" sheetId="6" r:id="rId6"/>
  </sheets>
  <definedNames>
    <definedName name="_xlnm._FilterDatabase" localSheetId="2" hidden="1">Sezioni!$C$1:$C$2602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9" i="6" l="1"/>
  <c r="AJ68" i="6"/>
  <c r="AJ67" i="6"/>
  <c r="AJ66" i="6"/>
  <c r="AJ65" i="6"/>
  <c r="AJ64" i="6"/>
  <c r="AJ63" i="6"/>
  <c r="AJ62" i="6"/>
  <c r="AJ61" i="6"/>
  <c r="AJ60" i="6"/>
  <c r="AJ59" i="6"/>
  <c r="AJ58" i="6"/>
  <c r="AJ57" i="6"/>
  <c r="AJ56" i="6"/>
  <c r="AJ55" i="6"/>
  <c r="AJ54" i="6"/>
  <c r="AJ53" i="6"/>
  <c r="AJ52" i="6"/>
  <c r="AJ51" i="6"/>
  <c r="AJ50" i="6"/>
  <c r="AJ49" i="6"/>
  <c r="AJ48" i="6"/>
  <c r="AJ47" i="6"/>
  <c r="AJ46" i="6"/>
  <c r="AJ45" i="6"/>
  <c r="AJ44" i="6"/>
  <c r="AJ43" i="6"/>
  <c r="AJ42" i="6"/>
  <c r="AJ41" i="6"/>
  <c r="AJ40" i="6"/>
  <c r="AJ39" i="6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AJ8" i="6"/>
  <c r="AJ7" i="6"/>
  <c r="AJ6" i="6"/>
  <c r="AJ5" i="6"/>
  <c r="AJ4" i="6"/>
  <c r="AJ3" i="6"/>
  <c r="AJ2" i="6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B1" i="2"/>
  <c r="A1" i="2"/>
  <c r="C2" i="2" l="1"/>
  <c r="E25" i="1"/>
  <c r="E6" i="1"/>
  <c r="E23" i="1"/>
  <c r="E28" i="1"/>
  <c r="E19" i="1"/>
  <c r="E35" i="1"/>
  <c r="E18" i="1"/>
  <c r="E14" i="1"/>
  <c r="K14" i="2"/>
  <c r="Q17" i="2"/>
  <c r="J17" i="2"/>
  <c r="M25" i="2"/>
  <c r="E34" i="1"/>
  <c r="N7" i="2"/>
  <c r="T18" i="2"/>
  <c r="L25" i="2"/>
  <c r="S15" i="2"/>
  <c r="E29" i="1"/>
  <c r="H12" i="2"/>
  <c r="E24" i="1"/>
  <c r="E9" i="1"/>
  <c r="T9" i="2"/>
  <c r="E31" i="1"/>
  <c r="E30" i="1"/>
  <c r="K34" i="2"/>
  <c r="P31" i="2"/>
  <c r="R31" i="2"/>
  <c r="L19" i="2"/>
  <c r="M19" i="2"/>
  <c r="J23" i="2"/>
  <c r="P26" i="2"/>
  <c r="R26" i="2"/>
  <c r="K29" i="2"/>
  <c r="N32" i="2"/>
  <c r="L35" i="2"/>
  <c r="M35" i="2"/>
  <c r="N16" i="2"/>
  <c r="L10" i="2"/>
  <c r="G13" i="2"/>
  <c r="T13" i="2"/>
  <c r="M10" i="2"/>
  <c r="I13" i="2"/>
  <c r="P20" i="2"/>
  <c r="K24" i="2"/>
  <c r="L30" i="2"/>
  <c r="M30" i="2"/>
  <c r="J33" i="2"/>
  <c r="Q33" i="2"/>
  <c r="L6" i="2"/>
  <c r="M6" i="2"/>
  <c r="H8" i="2"/>
  <c r="N11" i="2"/>
  <c r="Q8" i="2"/>
  <c r="H37" i="2"/>
  <c r="H13" i="2"/>
  <c r="G14" i="2"/>
  <c r="I14" i="2"/>
  <c r="T14" i="2"/>
  <c r="L15" i="2"/>
  <c r="M15" i="2"/>
  <c r="H17" i="2"/>
  <c r="G18" i="2"/>
  <c r="I18" i="2"/>
  <c r="G9" i="2"/>
  <c r="K9" i="2"/>
  <c r="J8" i="2"/>
  <c r="G6" i="2"/>
  <c r="I6" i="2"/>
  <c r="Q13" i="2"/>
  <c r="K18" i="2"/>
  <c r="S19" i="2"/>
  <c r="I9" i="2"/>
  <c r="S10" i="2"/>
  <c r="F6" i="2"/>
  <c r="E5" i="1"/>
  <c r="P6" i="2"/>
  <c r="R6" i="2"/>
  <c r="E36" i="1"/>
  <c r="R20" i="2"/>
  <c r="K6" i="2"/>
  <c r="L7" i="2"/>
  <c r="M7" i="2"/>
  <c r="E11" i="1"/>
  <c r="N12" i="2"/>
  <c r="J13" i="2"/>
  <c r="O6" i="2"/>
  <c r="F7" i="2"/>
  <c r="S7" i="2"/>
  <c r="E10" i="1"/>
  <c r="P11" i="2"/>
  <c r="R11" i="2"/>
  <c r="O14" i="2"/>
  <c r="F15" i="2"/>
  <c r="P15" i="2"/>
  <c r="R15" i="2"/>
  <c r="J32" i="2"/>
  <c r="Q32" i="2"/>
  <c r="F35" i="2"/>
  <c r="S35" i="2"/>
  <c r="H32" i="2"/>
  <c r="G33" i="2"/>
  <c r="I33" i="2"/>
  <c r="H27" i="2"/>
  <c r="G28" i="2"/>
  <c r="I28" i="2"/>
  <c r="T28" i="2"/>
  <c r="O29" i="2"/>
  <c r="F30" i="2"/>
  <c r="S30" i="2"/>
  <c r="N31" i="2"/>
  <c r="N9" i="2"/>
  <c r="H10" i="2"/>
  <c r="Q10" i="2"/>
  <c r="K11" i="2"/>
  <c r="L12" i="2"/>
  <c r="M12" i="2"/>
  <c r="E16" i="1"/>
  <c r="H18" i="2"/>
  <c r="T19" i="2"/>
  <c r="O20" i="2"/>
  <c r="P21" i="2"/>
  <c r="R21" i="2"/>
  <c r="T23" i="2"/>
  <c r="O24" i="2"/>
  <c r="F25" i="2"/>
  <c r="S25" i="2"/>
  <c r="N26" i="2"/>
  <c r="J27" i="2"/>
  <c r="Q27" i="2"/>
  <c r="K28" i="2"/>
  <c r="L29" i="2"/>
  <c r="M29" i="2"/>
  <c r="P30" i="2"/>
  <c r="R30" i="2"/>
  <c r="S8" i="2"/>
  <c r="J10" i="2"/>
  <c r="I19" i="2"/>
  <c r="K19" i="2"/>
  <c r="L20" i="2"/>
  <c r="M20" i="2"/>
  <c r="H22" i="2"/>
  <c r="G23" i="2"/>
  <c r="I23" i="2"/>
  <c r="K23" i="2"/>
  <c r="L24" i="2"/>
  <c r="M24" i="2"/>
  <c r="P25" i="2"/>
  <c r="R25" i="2"/>
  <c r="O28" i="2"/>
  <c r="F29" i="2"/>
  <c r="S29" i="2"/>
  <c r="N36" i="2"/>
  <c r="O34" i="2"/>
  <c r="T33" i="2"/>
  <c r="E8" i="1"/>
  <c r="F21" i="2"/>
  <c r="E20" i="1"/>
  <c r="S21" i="2"/>
  <c r="N22" i="2"/>
  <c r="F8" i="2"/>
  <c r="E7" i="1"/>
  <c r="F16" i="2"/>
  <c r="E15" i="1"/>
  <c r="S16" i="2"/>
  <c r="N17" i="2"/>
  <c r="J18" i="2"/>
  <c r="Q18" i="2"/>
  <c r="G19" i="2"/>
  <c r="T6" i="2"/>
  <c r="O7" i="2"/>
  <c r="P8" i="2"/>
  <c r="R8" i="2"/>
  <c r="O15" i="2"/>
  <c r="P16" i="2"/>
  <c r="R16" i="2"/>
  <c r="O19" i="2"/>
  <c r="F20" i="2"/>
  <c r="S20" i="2"/>
  <c r="N21" i="2"/>
  <c r="J22" i="2"/>
  <c r="Q22" i="2"/>
  <c r="O23" i="2"/>
  <c r="F24" i="2"/>
  <c r="S24" i="2"/>
  <c r="O9" i="2"/>
  <c r="R10" i="2"/>
  <c r="F14" i="2"/>
  <c r="E13" i="1"/>
  <c r="N6" i="2"/>
  <c r="I31" i="2"/>
  <c r="O32" i="2"/>
  <c r="P33" i="2"/>
  <c r="R33" i="2"/>
  <c r="Q35" i="2"/>
  <c r="S27" i="2"/>
  <c r="N28" i="2"/>
  <c r="K31" i="2"/>
  <c r="L32" i="2"/>
  <c r="O36" i="2"/>
  <c r="F37" i="2"/>
  <c r="K8" i="2"/>
  <c r="S9" i="2"/>
  <c r="N10" i="2"/>
  <c r="J11" i="2"/>
  <c r="Q11" i="2"/>
  <c r="G12" i="2"/>
  <c r="I12" i="2"/>
  <c r="T12" i="2"/>
  <c r="G16" i="2"/>
  <c r="I16" i="2"/>
  <c r="T16" i="2"/>
  <c r="E22" i="1"/>
  <c r="J24" i="2"/>
  <c r="Q24" i="2"/>
  <c r="G25" i="2"/>
  <c r="I25" i="2"/>
  <c r="T25" i="2"/>
  <c r="O26" i="2"/>
  <c r="P27" i="2"/>
  <c r="R27" i="2"/>
  <c r="J29" i="2"/>
  <c r="Q29" i="2"/>
  <c r="G30" i="2"/>
  <c r="I30" i="2"/>
  <c r="T30" i="2"/>
  <c r="O31" i="2"/>
  <c r="F32" i="2"/>
  <c r="S32" i="2"/>
  <c r="N33" i="2"/>
  <c r="J34" i="2"/>
  <c r="Q34" i="2"/>
  <c r="G35" i="2"/>
  <c r="I35" i="2"/>
  <c r="T35" i="2"/>
  <c r="L36" i="2"/>
  <c r="M36" i="2"/>
  <c r="P37" i="2"/>
  <c r="R37" i="2"/>
  <c r="H7" i="2"/>
  <c r="F10" i="2"/>
  <c r="P10" i="2"/>
  <c r="J30" i="2"/>
  <c r="Q30" i="2"/>
  <c r="G36" i="2"/>
  <c r="I36" i="2"/>
  <c r="O13" i="2"/>
  <c r="F27" i="2"/>
  <c r="E26" i="1"/>
  <c r="M32" i="2"/>
  <c r="H34" i="2"/>
  <c r="H6" i="2"/>
  <c r="Q6" i="2"/>
  <c r="G7" i="2"/>
  <c r="I7" i="2"/>
  <c r="T7" i="2"/>
  <c r="F13" i="2"/>
  <c r="E12" i="1"/>
  <c r="S13" i="2"/>
  <c r="N14" i="2"/>
  <c r="H15" i="2"/>
  <c r="Q15" i="2"/>
  <c r="E21" i="1"/>
  <c r="P22" i="2"/>
  <c r="R22" i="2"/>
  <c r="K25" i="2"/>
  <c r="L26" i="2"/>
  <c r="M26" i="2"/>
  <c r="H28" i="2"/>
  <c r="K30" i="2"/>
  <c r="L31" i="2"/>
  <c r="M31" i="2"/>
  <c r="P32" i="2"/>
  <c r="R32" i="2"/>
  <c r="K35" i="2"/>
  <c r="S36" i="2"/>
  <c r="J12" i="2"/>
  <c r="Q12" i="2"/>
  <c r="E27" i="1"/>
  <c r="G31" i="2"/>
  <c r="T31" i="2"/>
  <c r="J35" i="2"/>
  <c r="K36" i="2"/>
  <c r="H29" i="2"/>
  <c r="J6" i="2"/>
  <c r="K7" i="2"/>
  <c r="L8" i="2"/>
  <c r="M8" i="2"/>
  <c r="G11" i="2"/>
  <c r="I11" i="2"/>
  <c r="T11" i="2"/>
  <c r="O12" i="2"/>
  <c r="P13" i="2"/>
  <c r="R13" i="2"/>
  <c r="E17" i="1"/>
  <c r="J19" i="2"/>
  <c r="K20" i="2"/>
  <c r="L21" i="2"/>
  <c r="M21" i="2"/>
  <c r="H23" i="2"/>
  <c r="Q23" i="2"/>
  <c r="G24" i="2"/>
  <c r="I24" i="2"/>
  <c r="T24" i="2"/>
  <c r="O25" i="2"/>
  <c r="F26" i="2"/>
  <c r="S26" i="2"/>
  <c r="N27" i="2"/>
  <c r="J28" i="2"/>
  <c r="Q28" i="2"/>
  <c r="G29" i="2"/>
  <c r="I29" i="2"/>
  <c r="T29" i="2"/>
  <c r="O30" i="2"/>
  <c r="F31" i="2"/>
  <c r="S31" i="2"/>
  <c r="H33" i="2"/>
  <c r="G34" i="2"/>
  <c r="I34" i="2"/>
  <c r="T34" i="2"/>
  <c r="O35" i="2"/>
  <c r="F36" i="2"/>
  <c r="P36" i="2"/>
  <c r="R36" i="2"/>
  <c r="N37" i="2"/>
  <c r="J7" i="2"/>
  <c r="Q7" i="2"/>
  <c r="G8" i="2"/>
  <c r="I8" i="2"/>
  <c r="T8" i="2"/>
  <c r="L9" i="2"/>
  <c r="M9" i="2"/>
  <c r="H11" i="2"/>
  <c r="K13" i="2"/>
  <c r="L14" i="2"/>
  <c r="M14" i="2"/>
  <c r="H16" i="2"/>
  <c r="G17" i="2"/>
  <c r="I17" i="2"/>
  <c r="T17" i="2"/>
  <c r="O18" i="2"/>
  <c r="F19" i="2"/>
  <c r="P19" i="2"/>
  <c r="R19" i="2"/>
  <c r="N20" i="2"/>
  <c r="H21" i="2"/>
  <c r="G22" i="2"/>
  <c r="I22" i="2"/>
  <c r="T22" i="2"/>
  <c r="L23" i="2"/>
  <c r="M23" i="2"/>
  <c r="P24" i="2"/>
  <c r="R24" i="2"/>
  <c r="N25" i="2"/>
  <c r="H26" i="2"/>
  <c r="G27" i="2"/>
  <c r="I27" i="2"/>
  <c r="T27" i="2"/>
  <c r="S14" i="2"/>
  <c r="N15" i="2"/>
  <c r="J16" i="2"/>
  <c r="Q16" i="2"/>
  <c r="K17" i="2"/>
  <c r="L18" i="2"/>
  <c r="M18" i="2"/>
  <c r="J21" i="2"/>
  <c r="Q21" i="2"/>
  <c r="K22" i="2"/>
  <c r="S23" i="2"/>
  <c r="J26" i="2"/>
  <c r="Q26" i="2"/>
  <c r="E33" i="1"/>
  <c r="J36" i="2"/>
  <c r="K37" i="2"/>
  <c r="O8" i="2"/>
  <c r="F9" i="2"/>
  <c r="P9" i="2"/>
  <c r="R9" i="2"/>
  <c r="K12" i="2"/>
  <c r="L13" i="2"/>
  <c r="M13" i="2"/>
  <c r="P14" i="2"/>
  <c r="R14" i="2"/>
  <c r="O17" i="2"/>
  <c r="F18" i="2"/>
  <c r="S18" i="2"/>
  <c r="N19" i="2"/>
  <c r="H20" i="2"/>
  <c r="F33" i="2"/>
  <c r="E32" i="1"/>
  <c r="S33" i="2"/>
  <c r="N34" i="2"/>
  <c r="H35" i="2"/>
  <c r="T36" i="2"/>
  <c r="O37" i="2"/>
  <c r="T10" i="2"/>
  <c r="O11" i="2"/>
  <c r="F12" i="2"/>
  <c r="S12" i="2"/>
  <c r="J15" i="2"/>
  <c r="K16" i="2"/>
  <c r="L17" i="2"/>
  <c r="M17" i="2"/>
  <c r="P18" i="2"/>
  <c r="R18" i="2"/>
  <c r="J20" i="2"/>
  <c r="Q20" i="2"/>
  <c r="G21" i="2"/>
  <c r="I21" i="2"/>
  <c r="T21" i="2"/>
  <c r="O22" i="2"/>
  <c r="F23" i="2"/>
  <c r="P23" i="2"/>
  <c r="R23" i="2"/>
  <c r="N24" i="2"/>
  <c r="H25" i="2"/>
  <c r="K27" i="2"/>
  <c r="L28" i="2"/>
  <c r="M28" i="2"/>
  <c r="P29" i="2"/>
  <c r="R29" i="2"/>
  <c r="N30" i="2"/>
  <c r="H31" i="2"/>
  <c r="K33" i="2"/>
  <c r="L34" i="2"/>
  <c r="M34" i="2"/>
  <c r="P35" i="2"/>
  <c r="R35" i="2"/>
  <c r="J37" i="2"/>
  <c r="Q37" i="2"/>
  <c r="R7" i="2"/>
  <c r="H9" i="2"/>
  <c r="Q9" i="2"/>
  <c r="G10" i="2"/>
  <c r="I10" i="2"/>
  <c r="K10" i="2"/>
  <c r="L11" i="2"/>
  <c r="M11" i="2"/>
  <c r="P12" i="2"/>
  <c r="R12" i="2"/>
  <c r="N13" i="2"/>
  <c r="H14" i="2"/>
  <c r="T15" i="2"/>
  <c r="O16" i="2"/>
  <c r="F17" i="2"/>
  <c r="S17" i="2"/>
  <c r="K21" i="2"/>
  <c r="L22" i="2"/>
  <c r="M22" i="2"/>
  <c r="J25" i="2"/>
  <c r="Q25" i="2"/>
  <c r="G26" i="2"/>
  <c r="I26" i="2"/>
  <c r="T26" i="2"/>
  <c r="O27" i="2"/>
  <c r="F28" i="2"/>
  <c r="S28" i="2"/>
  <c r="J31" i="2"/>
  <c r="Q31" i="2"/>
  <c r="G32" i="2"/>
  <c r="I32" i="2"/>
  <c r="T32" i="2"/>
  <c r="O33" i="2"/>
  <c r="F34" i="2"/>
  <c r="S34" i="2"/>
  <c r="P7" i="2"/>
  <c r="N8" i="2"/>
  <c r="S6" i="2"/>
  <c r="J9" i="2"/>
  <c r="O10" i="2"/>
  <c r="F11" i="2"/>
  <c r="S11" i="2"/>
  <c r="J14" i="2"/>
  <c r="Q14" i="2"/>
  <c r="G15" i="2"/>
  <c r="I15" i="2"/>
  <c r="K15" i="2"/>
  <c r="L16" i="2"/>
  <c r="M16" i="2"/>
  <c r="P17" i="2"/>
  <c r="R17" i="2"/>
  <c r="N18" i="2"/>
  <c r="H19" i="2"/>
  <c r="Q19" i="2"/>
  <c r="G20" i="2"/>
  <c r="I20" i="2"/>
  <c r="T20" i="2"/>
  <c r="O21" i="2"/>
  <c r="F22" i="2"/>
  <c r="S22" i="2"/>
  <c r="N23" i="2"/>
  <c r="H24" i="2"/>
  <c r="K26" i="2"/>
  <c r="L27" i="2"/>
  <c r="M27" i="2"/>
  <c r="P28" i="2"/>
  <c r="R28" i="2"/>
  <c r="N29" i="2"/>
  <c r="H30" i="2"/>
  <c r="K32" i="2"/>
  <c r="L33" i="2"/>
  <c r="M33" i="2"/>
  <c r="P34" i="2"/>
  <c r="R34" i="2"/>
  <c r="N35" i="2"/>
  <c r="H36" i="2"/>
  <c r="Q36" i="2"/>
  <c r="G37" i="2"/>
  <c r="I37" i="2"/>
  <c r="T37" i="2"/>
  <c r="L37" i="2"/>
  <c r="M37" i="2"/>
  <c r="S37" i="2"/>
  <c r="C34" i="2" l="1"/>
  <c r="C35" i="2"/>
  <c r="C31" i="2"/>
  <c r="M3" i="2"/>
  <c r="M4" i="2" s="1"/>
  <c r="R3" i="2"/>
  <c r="R4" i="2" s="1"/>
  <c r="C37" i="2"/>
  <c r="C7" i="2"/>
  <c r="C29" i="2"/>
  <c r="O3" i="2"/>
  <c r="O4" i="2" s="1"/>
  <c r="C19" i="2"/>
  <c r="T3" i="2"/>
  <c r="T4" i="2" s="1"/>
  <c r="C14" i="2"/>
  <c r="N3" i="2"/>
  <c r="N4" i="2" s="1"/>
  <c r="C26" i="2"/>
  <c r="C15" i="2"/>
  <c r="C6" i="2"/>
  <c r="C11" i="2"/>
  <c r="C32" i="2"/>
  <c r="C36" i="2"/>
  <c r="H3" i="2"/>
  <c r="H4" i="2" s="1"/>
  <c r="P3" i="2"/>
  <c r="P4" i="2" s="1"/>
  <c r="C27" i="2"/>
  <c r="C25" i="2"/>
  <c r="C8" i="2"/>
  <c r="C12" i="2"/>
  <c r="C10" i="2"/>
  <c r="C30" i="2"/>
  <c r="S3" i="2"/>
  <c r="S4" i="2" s="1"/>
  <c r="E37" i="1"/>
  <c r="L3" i="2"/>
  <c r="L4" i="2" s="1"/>
  <c r="C24" i="2"/>
  <c r="I3" i="2"/>
  <c r="I4" i="2" s="1"/>
  <c r="Q3" i="2"/>
  <c r="Q4" i="2" s="1"/>
  <c r="J3" i="2"/>
  <c r="J4" i="2" s="1"/>
  <c r="C21" i="2"/>
  <c r="C16" i="2"/>
  <c r="C20" i="2"/>
  <c r="C22" i="2"/>
  <c r="C17" i="2"/>
  <c r="C33" i="2"/>
  <c r="C28" i="2"/>
  <c r="C23" i="2"/>
  <c r="C9" i="2"/>
  <c r="C13" i="2"/>
  <c r="C18" i="2"/>
  <c r="K3" i="2"/>
  <c r="K4" i="2" s="1"/>
  <c r="F3" i="2"/>
  <c r="G3" i="2"/>
  <c r="G4" i="2" s="1"/>
  <c r="F4" i="2" l="1"/>
  <c r="C3" i="2"/>
  <c r="C4" i="2" s="1"/>
</calcChain>
</file>

<file path=xl/sharedStrings.xml><?xml version="1.0" encoding="utf-8"?>
<sst xmlns="http://schemas.openxmlformats.org/spreadsheetml/2006/main" count="3930" uniqueCount="1293">
  <si>
    <t>Indirizzo</t>
  </si>
  <si>
    <t>VIA DANIELE MANIN, 72</t>
  </si>
  <si>
    <t>VIA RUGGERO BONGHI, 30</t>
  </si>
  <si>
    <t>VIA BIXIO, 85</t>
  </si>
  <si>
    <t>VIALE MANZONI, 47</t>
  </si>
  <si>
    <t>VIA CAMPANIA, 63</t>
  </si>
  <si>
    <t>VIA VITTORIO BACHELET, 3</t>
  </si>
  <si>
    <t>LARGO GAETANA AGNESI, 5</t>
  </si>
  <si>
    <t>VIA PANISPERNA, 255</t>
  </si>
  <si>
    <t>VIA SFORZA, 3</t>
  </si>
  <si>
    <t>VIA DI PORTA S. SEBASTIANO, 2</t>
  </si>
  <si>
    <t>PIAZZA DI S. ALESSIO, 34</t>
  </si>
  <si>
    <t>PIAZZA GIAN LORENZO BERNINI, 26</t>
  </si>
  <si>
    <t>VIA GALVANI, 6</t>
  </si>
  <si>
    <t>VIA GALVANI, 8</t>
  </si>
  <si>
    <t>VIA DELL'ARCO DEL MONTE, 99</t>
  </si>
  <si>
    <t>VIA GIULIA, 25</t>
  </si>
  <si>
    <t>VIA DELLA PALOMBELLA, 4</t>
  </si>
  <si>
    <t>PIAZZA DEL COLLEGIO ROMANO, 4</t>
  </si>
  <si>
    <t>VIA DELLA PAGLIA, 50</t>
  </si>
  <si>
    <t>VIA NICOLA FABRIZI, 7</t>
  </si>
  <si>
    <t>VIA DELLA MADONNA DELL'ORTO, 2</t>
  </si>
  <si>
    <t>VIA DEI GENOVESI, 30/C</t>
  </si>
  <si>
    <t>VIA DEL FALCO, 43</t>
  </si>
  <si>
    <t>VIA LUIGI RIZZO, 1</t>
  </si>
  <si>
    <t>VIA GIORDANO BRUNO, 2</t>
  </si>
  <si>
    <t>VIA ANDREA DORIA, 18</t>
  </si>
  <si>
    <t>VIA GIORDANO BRUNO, 4</t>
  </si>
  <si>
    <t>VIA DEL LAVATORE, 38</t>
  </si>
  <si>
    <t>VIA DI GESU' E MARIA, 28</t>
  </si>
  <si>
    <t>VIA DELLA RONDINELLA, 2/A</t>
  </si>
  <si>
    <t>CORSO VITTORIO EMANUELE II, 217</t>
  </si>
  <si>
    <t>VIA ENNIO QUIRINO VISCONTI, 13</t>
  </si>
  <si>
    <t>VIA BOEZIO, 1/B</t>
  </si>
  <si>
    <t>VIA GABRIELE CAMOZZI, 8</t>
  </si>
  <si>
    <t>VIA GABRIELE CAMOZZI, 4</t>
  </si>
  <si>
    <t>VIA ANTONIO MORDINI, 19</t>
  </si>
  <si>
    <t>PIAZZA GIUSEPPE MAZZINI, 41</t>
  </si>
  <si>
    <t>VIA COL DI LANA, 5</t>
  </si>
  <si>
    <t>VIA MONTE ZEBIO, 35</t>
  </si>
  <si>
    <t>VIA DEL PARCO DELLA VITTORIA, 30</t>
  </si>
  <si>
    <t>VIA TRIONFALE, 7333</t>
  </si>
  <si>
    <t>VIA DELL'AMBA ARADAM, 8</t>
  </si>
  <si>
    <t>PIAZZA FATEBENEFRATELLI, 2</t>
  </si>
  <si>
    <t>VIA NOVARA, 22</t>
  </si>
  <si>
    <t>VIA REGGIO CALABRIA, 48</t>
  </si>
  <si>
    <t>VIA REGGIO CALABRIA, 34</t>
  </si>
  <si>
    <t>VIA STAMIRA, 55</t>
  </si>
  <si>
    <t>PIAZZA RUGGERO DI SICILIA, 2</t>
  </si>
  <si>
    <t>VIA RODOLFO LANCIANI, 45</t>
  </si>
  <si>
    <t>PIAZZA GIOVANNI WINCKELMANN, 19</t>
  </si>
  <si>
    <t>VIA BRENTA, 26</t>
  </si>
  <si>
    <t>VIA SEBENICO, 1</t>
  </si>
  <si>
    <t>VIA VOLSINIO, 23</t>
  </si>
  <si>
    <t>VIA VALNERINA, 2</t>
  </si>
  <si>
    <t>VIA DI VILLA CHIGI, 20</t>
  </si>
  <si>
    <t>VIA PIETRO MASCAGNI, 172</t>
  </si>
  <si>
    <t>VIA DI S. MARIA GORETTI, 41</t>
  </si>
  <si>
    <t>VIA TIGRE', 96</t>
  </si>
  <si>
    <t>VIA ASMARA, 32</t>
  </si>
  <si>
    <t>VIA TIBURTINA ANTICA, 25</t>
  </si>
  <si>
    <t>VIA DEI SARDI, 37</t>
  </si>
  <si>
    <t>VIA FLAMINIA, 225</t>
  </si>
  <si>
    <t>VIALE PINTURICCHIO, 71</t>
  </si>
  <si>
    <t>VIA VENEZUELA, 33</t>
  </si>
  <si>
    <t>VIA UMBERTO BOCCIONI, 14</t>
  </si>
  <si>
    <t>VIA UMBERTO BOCCIONI, 12</t>
  </si>
  <si>
    <t>VIA LOVANIO, 13</t>
  </si>
  <si>
    <t>VIA PIETRO ANTONIO MICHELI, 21</t>
  </si>
  <si>
    <t>VIA PIETRO ANTONIO MICHELI, 29</t>
  </si>
  <si>
    <t>VIA TEVERE, 22</t>
  </si>
  <si>
    <t>VIA NOVARA, 24</t>
  </si>
  <si>
    <t>VIALE DEL POLICLINICO, 155</t>
  </si>
  <si>
    <t>VIA DI SETTEBAGNI, 231</t>
  </si>
  <si>
    <t>VIA GIUSEPPE DE SANTIS, 33</t>
  </si>
  <si>
    <t>VIA VALDARNO, 6</t>
  </si>
  <si>
    <t>PIAZZA MONTE BALDO, 2</t>
  </si>
  <si>
    <t>VIALE CARNARO, 4</t>
  </si>
  <si>
    <t>VIALE ADRIATICO, 140</t>
  </si>
  <si>
    <t>VIA MONTE SENARIO, 119</t>
  </si>
  <si>
    <t>VIA VALLE SCRIVIA, 11</t>
  </si>
  <si>
    <t>VIA VAL DI LANZO, 187</t>
  </si>
  <si>
    <t>VIA VAL MAGGIA, 21</t>
  </si>
  <si>
    <t>VIA MONTE CARDONETO, 11</t>
  </si>
  <si>
    <t>VIA DELLE ISOLE CURZOLANE, 73</t>
  </si>
  <si>
    <t>VIA ITALO SVEVO, 31</t>
  </si>
  <si>
    <t>VIA JAIME PINTOR, 6</t>
  </si>
  <si>
    <t>VIA RENATO FUCINI, 265</t>
  </si>
  <si>
    <t>VIA CORRADO ALVARO, 25</t>
  </si>
  <si>
    <t>VIA ETTORE ROMAGNOLI, 59</t>
  </si>
  <si>
    <t>VIA RINA DE LIGUORO, 50</t>
  </si>
  <si>
    <t>PIAZZA MINUCCIANO, 33</t>
  </si>
  <si>
    <t>VIA MONTE MASSICO, 88</t>
  </si>
  <si>
    <t>VIA SEGGIANO, 34</t>
  </si>
  <si>
    <t>VIA CALCINAIA, 44</t>
  </si>
  <si>
    <t>VIA GAETANO ZIRARDINI, 6</t>
  </si>
  <si>
    <t>PIAZZA LUIGI PORRO LAMBERTENGHI, 12</t>
  </si>
  <si>
    <t>VIA COSTANTINO PERAZZI, 46</t>
  </si>
  <si>
    <t>VIA DI CASTEL GIUBILEO, 41</t>
  </si>
  <si>
    <t>LARGO MONTE SAN GIUSTO, 16</t>
  </si>
  <si>
    <t>VIA SERRAPETRONA, 121</t>
  </si>
  <si>
    <t>VIA DON GIUSTINO MARIA RUSSOLILLO, 64</t>
  </si>
  <si>
    <t>VIA FLAVIO ANDO', 15</t>
  </si>
  <si>
    <t>VIA GENNARO PASQUARIELLO, 27</t>
  </si>
  <si>
    <t>VIA DELLO SCALO DI SETTEBAGNI, 45</t>
  </si>
  <si>
    <t>VIA NICOLA MARIA NICOLAI, 85</t>
  </si>
  <si>
    <t>VIA PIER ANTONIO SERASSI, 75</t>
  </si>
  <si>
    <t>VIA DEL TUFO, 27</t>
  </si>
  <si>
    <t>VIA ACHILLE TEDESCHI, 75</t>
  </si>
  <si>
    <t>VIA ACHILLE TEDESCHI, 85</t>
  </si>
  <si>
    <t>VIA ANDREA TORRE, 15</t>
  </si>
  <si>
    <t>VIA POMONA, 9</t>
  </si>
  <si>
    <t>PIAZZA FEDERICO SACCO, 11</t>
  </si>
  <si>
    <t>VIA GAETANO GIORGIO GEMMELLARO, 47</t>
  </si>
  <si>
    <t>PIAZZA GIUSEPPE GOLA, 61</t>
  </si>
  <si>
    <t>VIA GIOVANNI PALOMBINI, 39</t>
  </si>
  <si>
    <t>VIA EUFRASIA MARTINETTI, 21</t>
  </si>
  <si>
    <t>PIAZZALE HEGEL, 14</t>
  </si>
  <si>
    <t>PIAZZALE HEGEL, 8</t>
  </si>
  <si>
    <t>VIA LIBERATO PALENCO, 62</t>
  </si>
  <si>
    <t>VIA GIACOMO CIAMICIAN, 32</t>
  </si>
  <si>
    <t>VIA FOSSACESIA, 63</t>
  </si>
  <si>
    <t>VIA FABRIANO, 59</t>
  </si>
  <si>
    <t>PIAZZA PAOLO ROSSI, 6</t>
  </si>
  <si>
    <t>VIA POLLENZA, 54</t>
  </si>
  <si>
    <t>VIA CORINALDO, 41</t>
  </si>
  <si>
    <t>VIA MONDOLFO, 34</t>
  </si>
  <si>
    <t>VIALE RATTO DELLE SABINE, 3</t>
  </si>
  <si>
    <t>VIA RUBELLIA, 31</t>
  </si>
  <si>
    <t>VIA DI CASAL BIANCO, 140</t>
  </si>
  <si>
    <t>VIA CORROPOLI, 119</t>
  </si>
  <si>
    <t>PIAZZA TOMMASO DE CRISTOFORIS, 8</t>
  </si>
  <si>
    <t>VIA DI S. ROMANO, 93</t>
  </si>
  <si>
    <t>VIA CIPRIANO FACCHINETTI, 42</t>
  </si>
  <si>
    <t>PIAZZA RICCARDO BALSAMO CRIVELLI, 66</t>
  </si>
  <si>
    <t>VIA SEBASTIANO SATTA, 84</t>
  </si>
  <si>
    <t>VIA FILIPPO FIORENTINI, 48</t>
  </si>
  <si>
    <t>VIA FEDERIGO VERDINOIS, 54</t>
  </si>
  <si>
    <t>VIA DEL FRANTOIO, 46</t>
  </si>
  <si>
    <t>VIALE FERNANDO SANTI, 65</t>
  </si>
  <si>
    <t>VIA GIUSEPPE SCALARINI, 27</t>
  </si>
  <si>
    <t>VIA AMEDEO SOMMOVIGO, 40</t>
  </si>
  <si>
    <t>VIA ANGELICA BALABANOFF, 60</t>
  </si>
  <si>
    <t>VIA DELIA, 46</t>
  </si>
  <si>
    <t>VIA DEI MONTI TIBURTINI, 385</t>
  </si>
  <si>
    <t>VIA CONTE DI CARMAGNOLA, 27</t>
  </si>
  <si>
    <t>VIA LUIGI FILIPPO DE MAGISTRIS, 15</t>
  </si>
  <si>
    <t>VIA LUIGI FILIPPO DE MAGISTRIS, 49</t>
  </si>
  <si>
    <t>VIA RENZO DA CERI, 103</t>
  </si>
  <si>
    <t>VIA DEL PIGNETO, 301/A</t>
  </si>
  <si>
    <t>VIA LUCHINO DAL VERME, 109</t>
  </si>
  <si>
    <t>VIA DI ACQUA BULLICANTE, 30</t>
  </si>
  <si>
    <t>VIALE PARTENOPE, 55</t>
  </si>
  <si>
    <t>VIA ANAGNI, 48</t>
  </si>
  <si>
    <t>VIA FIUGGI, 18</t>
  </si>
  <si>
    <t>VIA FRANCESCO FERRAIRONI, 38</t>
  </si>
  <si>
    <t>VIA MARIO UGO GUATTARI, 45</t>
  </si>
  <si>
    <t>LARGO GIROLAMO COCCONI, 10</t>
  </si>
  <si>
    <t>VIA MICHELE TENORE, 15</t>
  </si>
  <si>
    <t>VIA DEI FAGGI, 151</t>
  </si>
  <si>
    <t>VIALE DELLA PRIMAVERA, 207</t>
  </si>
  <si>
    <t>VIA CARPINETO, 11</t>
  </si>
  <si>
    <t>VIA DEI GLICINI, 60</t>
  </si>
  <si>
    <t>PIAZZA DEI MIRTI, 31</t>
  </si>
  <si>
    <t>VIA DEI SESAMI, 2</t>
  </si>
  <si>
    <t>VIA PIETRO ROMUALDO PIROTTA, 95/A</t>
  </si>
  <si>
    <t>VIA COLLATINA, 103</t>
  </si>
  <si>
    <t>VIALE DELLA VENEZIA GIULIA, 52</t>
  </si>
  <si>
    <t>VIA DINO PENAZZATO, 72</t>
  </si>
  <si>
    <t>VIALE GIOVANNI BATTISTA VALENTE, 100</t>
  </si>
  <si>
    <t>VIA PIETRO ROMUALDO PIROTTA, 95</t>
  </si>
  <si>
    <t>VIA DEL PERGOLATO, 112</t>
  </si>
  <si>
    <t>VIA DEI SALICI, 27</t>
  </si>
  <si>
    <t>VIA DEL CAMPO, 57</t>
  </si>
  <si>
    <t>VIA LUCA GHINI, 58</t>
  </si>
  <si>
    <t>VIA VITTORIO OLCESE, 16</t>
  </si>
  <si>
    <t>LARGO APPIO CHIEREGATTI, 21</t>
  </si>
  <si>
    <t>VIALE GIORGIO DE CHIRICO, 59</t>
  </si>
  <si>
    <t>PIAZZA CESARE DE CUPIS, 20</t>
  </si>
  <si>
    <t>VIA ARETUSA, 5</t>
  </si>
  <si>
    <t>VIA PIETRO BELON, 150</t>
  </si>
  <si>
    <t>VIALE FILARETE, 21</t>
  </si>
  <si>
    <t>PIAZZA FRANCESCO ZAMBECCARI, 19</t>
  </si>
  <si>
    <t>VIA CAMILLO MANFRONI, 9</t>
  </si>
  <si>
    <t>VIA SESTIO MENAS, 125</t>
  </si>
  <si>
    <t>VIA DI ACQUA BULLICANTE, 4</t>
  </si>
  <si>
    <t>VIA DON PRIMO MAZZOLARI, 323</t>
  </si>
  <si>
    <t>VIA LUIGI GASTINELLI, 58</t>
  </si>
  <si>
    <t>VIA MASSA DI SAN GIULIANO, 131</t>
  </si>
  <si>
    <t>VIA PATERNO', 22</t>
  </si>
  <si>
    <t>VIA GUIDO CORBELLINI, 35</t>
  </si>
  <si>
    <t>VIA CANTIANO, 131</t>
  </si>
  <si>
    <t>VIA CITTA' SANT'ANGELO, 31</t>
  </si>
  <si>
    <t>VIA MELIZZANO, 94</t>
  </si>
  <si>
    <t>VIA DEL FOSSO DELL'OSA, 507</t>
  </si>
  <si>
    <t>VIA GIUSEPPE MEDAIL, 31</t>
  </si>
  <si>
    <t>VIA CRUCIS, 21</t>
  </si>
  <si>
    <t>VIA DELLE ALZAVOLE, 21</t>
  </si>
  <si>
    <t>VIA PIETRO OLINA, 19</t>
  </si>
  <si>
    <t>VIA DI TORRENOVA, 147</t>
  </si>
  <si>
    <t>VIA CALIMERA, 133</t>
  </si>
  <si>
    <t>VIA MEROPE, 24</t>
  </si>
  <si>
    <t>VIA POSEIDONE, 41</t>
  </si>
  <si>
    <t>VIA AMICO ASPERTINI, 325</t>
  </si>
  <si>
    <t>VIA FRANCESCO LONDONIO, 20</t>
  </si>
  <si>
    <t>VIA DELL'ARCHEOLOGIA, 139</t>
  </si>
  <si>
    <t>VIA MOTTA CAMASTRA, 155/D</t>
  </si>
  <si>
    <t>VIA FRANCESCO MERLINI, 8</t>
  </si>
  <si>
    <t>VIA ACQUARONI, 53</t>
  </si>
  <si>
    <t>VIA SICULIANA, 78</t>
  </si>
  <si>
    <t>VIA DI ROCCA CENCIA, 39</t>
  </si>
  <si>
    <t>VIA CASILINA, 2157</t>
  </si>
  <si>
    <t>VIA DEL CASALE DEL FINOCCHIO, 56</t>
  </si>
  <si>
    <t>VIA PATERNO', 20</t>
  </si>
  <si>
    <t>VIA DI GIARDINETTI, 85</t>
  </si>
  <si>
    <t>VIA DEGLI ORAFI, 30</t>
  </si>
  <si>
    <t>VIA DELLA TENUTA DI TORRENOVA, 130</t>
  </si>
  <si>
    <t>VIA ERCOLE MARELLI, 21</t>
  </si>
  <si>
    <t>VIA MILLET, 21</t>
  </si>
  <si>
    <t>VIA DEL PELLICANO, 18</t>
  </si>
  <si>
    <t>VIA DELLE RONDINI, 37/A</t>
  </si>
  <si>
    <t>VIALE OXFORD, 81</t>
  </si>
  <si>
    <t>VIA DEL MURO LINARI, 46</t>
  </si>
  <si>
    <t>VIA GIUSEPPE GREGORACI, 70</t>
  </si>
  <si>
    <t>VIA ACIREALE, 4</t>
  </si>
  <si>
    <t>VIA LA SPEZIA, 23</t>
  </si>
  <si>
    <t>VIA TARANTO, 59/S</t>
  </si>
  <si>
    <t>VIA ADRIA, 19</t>
  </si>
  <si>
    <t>VIA BOBBIO, 3</t>
  </si>
  <si>
    <t>VIA WALTER PROCACCINI, 70</t>
  </si>
  <si>
    <t>VIA CAMILLA, 75</t>
  </si>
  <si>
    <t>VIA GUBBIO, 1</t>
  </si>
  <si>
    <t>VIA NORCIA, 19</t>
  </si>
  <si>
    <t>LARGO VOLUMNIA, 11</t>
  </si>
  <si>
    <t>VIA AMULIO, 4</t>
  </si>
  <si>
    <t>VIA ROCCA DI PAPA, 113</t>
  </si>
  <si>
    <t>VIA ROCCA IMPERIALE, 39</t>
  </si>
  <si>
    <t>VIALE DEI CONSOLI, 16</t>
  </si>
  <si>
    <t>VIA DELL'AEROPORTO, 97</t>
  </si>
  <si>
    <t>VIA MARCO DECUMIO, 25</t>
  </si>
  <si>
    <t>VIA DEL QUADRARO, 102</t>
  </si>
  <si>
    <t>VIA SIBARI, 3</t>
  </si>
  <si>
    <t>VIA BEATA MARIA DE MATTIAS, 5</t>
  </si>
  <si>
    <t>VIA LUSITANIA, 16</t>
  </si>
  <si>
    <t>VIA CENEDA, 26</t>
  </si>
  <si>
    <t>VIA CERVETERI, 57</t>
  </si>
  <si>
    <t>VIA MONDOVI', 16</t>
  </si>
  <si>
    <t>VIA MONDOVI', 14</t>
  </si>
  <si>
    <t>VIA LATINA, 303/A</t>
  </si>
  <si>
    <t>VIA TOMMASO FORTIFIOCCA, 84</t>
  </si>
  <si>
    <t>LARGO PIETRO TACCHI VENTURI, 5</t>
  </si>
  <si>
    <t>VIA LATINA, 550</t>
  </si>
  <si>
    <t>VIA VESTRICIO SPURINNA, 152</t>
  </si>
  <si>
    <t>VIA TARQUINIO COLLATINO, 50</t>
  </si>
  <si>
    <t>VIALE S. GIOVANNI BOSCO, 125</t>
  </si>
  <si>
    <t>VIALE MARCO FULVIO NOBILIORE, 79/A</t>
  </si>
  <si>
    <t>VIA GIUSEPPE SALVIOLI, 20</t>
  </si>
  <si>
    <t>VIA PUBLIO VALERIO, 122</t>
  </si>
  <si>
    <t>VIA GIUSEPPE BELLONI, 30</t>
  </si>
  <si>
    <t>VIA CONTARDO FERRINI, 77</t>
  </si>
  <si>
    <t>VIA CARLO FADDA, 93</t>
  </si>
  <si>
    <t>VIA MARCO DINO ROSSI, 30</t>
  </si>
  <si>
    <t>VIA RUGANTINO, 88</t>
  </si>
  <si>
    <t>VIA RUGANTINO, 91</t>
  </si>
  <si>
    <t>VIA ADOLFO GIAQUINTO, 24</t>
  </si>
  <si>
    <t>VIA EMILIO MACRO, 25</t>
  </si>
  <si>
    <t>VIA VALERIO PUBLICOLA, 165</t>
  </si>
  <si>
    <t>VIA LEMONIA, 226</t>
  </si>
  <si>
    <t>CIRCONVALLAZIONE TUSCOLANA, 61</t>
  </si>
  <si>
    <t>VIA AMANTEA, 1</t>
  </si>
  <si>
    <t>VIA TROPEA, 26</t>
  </si>
  <si>
    <t>VIA DEL CALICE, 34/i</t>
  </si>
  <si>
    <t>VIA DI S. TARCISIO, 66</t>
  </si>
  <si>
    <t>VIA DI S. TARCISIO, 123</t>
  </si>
  <si>
    <t>VIA FRANCESCO GENTILE, 40</t>
  </si>
  <si>
    <t>VIA PASQUALE STABILINI, 21</t>
  </si>
  <si>
    <t>VIA LIBERO LEONARDI, 178</t>
  </si>
  <si>
    <t>VIA DI S. MATTEO, 104</t>
  </si>
  <si>
    <t>VIA NIOBE, 52</t>
  </si>
  <si>
    <t>VIA DEL FONTANILE ANAGNINO, 123</t>
  </si>
  <si>
    <t>VIA DEL FONTANILE ANAGNINO, 123/D</t>
  </si>
  <si>
    <t>VIA ALESSANDRO DELLA SETA, 8</t>
  </si>
  <si>
    <t>VIA DEL FOSSO DI S. ANDREA, 77</t>
  </si>
  <si>
    <t>VIA ACERENZA, 3</t>
  </si>
  <si>
    <t>VIA ARDEATINA, 1276</t>
  </si>
  <si>
    <t>VIA NICOLA ZABAGLIA, 27/B</t>
  </si>
  <si>
    <t>VIA PADRE REGINALDO GIULIANI, 15</t>
  </si>
  <si>
    <t>VIA PADRE SEMERIA, 28</t>
  </si>
  <si>
    <t>PIAZZA NICOLA LONGOBARDI, 2</t>
  </si>
  <si>
    <t>PIAZZA DAMIANO SAULI, 2</t>
  </si>
  <si>
    <t>VIA ALESSANDRA MACINGHI STROZZI, 51</t>
  </si>
  <si>
    <t>VIALE ERMINIO SPALLA, 36</t>
  </si>
  <si>
    <t>LARGO LEONARDO DA VINCI, 19</t>
  </si>
  <si>
    <t>VIA DELLA VASCA NAVALE, 70</t>
  </si>
  <si>
    <t>VIA ALESSANDRO SEVERO, 212</t>
  </si>
  <si>
    <t>VIA ANTONINO PIO, 84</t>
  </si>
  <si>
    <t>VIA SALVATORE PINCHERLE, 140</t>
  </si>
  <si>
    <t>VIA UMBERTO NISTRI, 11</t>
  </si>
  <si>
    <t>VIA DELLE SETTE CHIESE, 259</t>
  </si>
  <si>
    <t>VIALE CARLO TOMMASO ODESCALCHI, 75</t>
  </si>
  <si>
    <t>VIALE CARLO TOMMASO ODESCALCHI, 71</t>
  </si>
  <si>
    <t>VIA ARISTIDE LEONORI, 74</t>
  </si>
  <si>
    <t>VIA POGGIO AMENO, 23</t>
  </si>
  <si>
    <t>VIA SALVATORE DI GIACOMO, 13</t>
  </si>
  <si>
    <t>VIA BENEDETTO CROCE, 48/D</t>
  </si>
  <si>
    <t>VIALE DEL TINTORETTO, 371</t>
  </si>
  <si>
    <t>VIA ANDREA DI BONAIUTO, 16</t>
  </si>
  <si>
    <t>VIA MARIO RIGAMONTI, 10</t>
  </si>
  <si>
    <t>VIA DI GROTTA PERFETTA, 524</t>
  </si>
  <si>
    <t>VIA ANDREA MILLEVOI, 800</t>
  </si>
  <si>
    <t>VIA ARDEATINA, 306</t>
  </si>
  <si>
    <t>LARGO FRANCO BIGNOTTI, 3</t>
  </si>
  <si>
    <t>VIA BRUNO DE FINETTI, 170/B</t>
  </si>
  <si>
    <t>VIA LUIGI CHIARINI, 400</t>
  </si>
  <si>
    <t>VIA ARDEATINA, 1274</t>
  </si>
  <si>
    <t>VIA ITALO TORSIELLO, 45</t>
  </si>
  <si>
    <t>VIA ITALO TORSIELLO, 57</t>
  </si>
  <si>
    <t>VIALE DELL'OCEANO INDIANO, 64</t>
  </si>
  <si>
    <t>VIA DELLA FONTE MERAVIGLIOSA, 79</t>
  </si>
  <si>
    <t>VIA UGO INCHIOSTRI, 108</t>
  </si>
  <si>
    <t>VIA DEI CORAZZIERI, 110</t>
  </si>
  <si>
    <t>VIA DELLA DIVISIONE TORINO, 119</t>
  </si>
  <si>
    <t>PIAZZA LODOVICO CERVA, 45</t>
  </si>
  <si>
    <t>VIALE DELLA CIVILTA' DEL LAVORO, 4</t>
  </si>
  <si>
    <t>VIA DELL'ELETTRONICA, 3</t>
  </si>
  <si>
    <t>VIALE AFRICA, 109</t>
  </si>
  <si>
    <t>LARGO DINO BUZZATI, 15</t>
  </si>
  <si>
    <t>VIA LAURENTINA, 710</t>
  </si>
  <si>
    <t>PIAZZALE ELSA MORANTE, 9</t>
  </si>
  <si>
    <t>VIA CARLO EMILIO GADDA, 80</t>
  </si>
  <si>
    <t>VIA DELLE COSTELLAZIONI, 369</t>
  </si>
  <si>
    <t>LARGO GIORGIO LABO', 1</t>
  </si>
  <si>
    <t>VIALE CAMILLO SABATINI, 111</t>
  </si>
  <si>
    <t>PIAZZALE EZIO TARANTELLI, 10</t>
  </si>
  <si>
    <t>VIA CINA, 4</t>
  </si>
  <si>
    <t>VIA FIUME GIALLO, 45</t>
  </si>
  <si>
    <t>VIALE BEATA VERGINE DEL CARMELO, 35</t>
  </si>
  <si>
    <t>VIA GIOVANNI FRIGNANI, 97</t>
  </si>
  <si>
    <t>VIA CARLO AVOLIO, 91</t>
  </si>
  <si>
    <t>VIA PAOLO RENZI, 47</t>
  </si>
  <si>
    <t>VIA SANTI SAVARINO, 16</t>
  </si>
  <si>
    <t>VIA ROMOLO GIGLIOZZI, 35</t>
  </si>
  <si>
    <t>VIA ORAZIO CONSOLE, 35</t>
  </si>
  <si>
    <t>VIA DEL RISARO, 34</t>
  </si>
  <si>
    <t>VIA ALVARO DEL PORTILLO, 200</t>
  </si>
  <si>
    <t>PIAZZALE DELL'UMANESIMO, 10</t>
  </si>
  <si>
    <t>VIA ELIO CHIANESI, 53</t>
  </si>
  <si>
    <t>VIA BEDOLLO, 320</t>
  </si>
  <si>
    <t>VIALE DI CASTEL PORZIANO, 524</t>
  </si>
  <si>
    <t>VIA PIERO GHERARDI, 39</t>
  </si>
  <si>
    <t>VIA FRANCESCO CILEA, 269</t>
  </si>
  <si>
    <t>LARGO DELLE MARIANNE, 10</t>
  </si>
  <si>
    <t>VIA DELLE AZZORRE, 314</t>
  </si>
  <si>
    <t>CORSO DUCA DI GENOVA, 135</t>
  </si>
  <si>
    <t>CORSO DUCA DI GENOVA, 137</t>
  </si>
  <si>
    <t>VIA PIETRO ERCOLE VISCONTI, 5</t>
  </si>
  <si>
    <t>VIA DELL'IDROSCALO, 82</t>
  </si>
  <si>
    <t>VIA DELLE QUINQUEREMI, 19</t>
  </si>
  <si>
    <t>VIA DELLE RANDE, 22</t>
  </si>
  <si>
    <t>VIA MAR DEI CARAIBI, 30</t>
  </si>
  <si>
    <t>VIA ANGELO OLIVIERI, 141</t>
  </si>
  <si>
    <t>VIA FEDERICO PAOLINI, 196</t>
  </si>
  <si>
    <t>VIA CAPO PALINURO, 74</t>
  </si>
  <si>
    <t>VIA DI DRAGONE, 443</t>
  </si>
  <si>
    <t>VIALE ALESSANDRO RUSPOLI, 80</t>
  </si>
  <si>
    <t>VIA NICOLA MASCARDI, 11</t>
  </si>
  <si>
    <t>VIA COSTANTINO BESCHI, 12</t>
  </si>
  <si>
    <t>VIA GUIDO BIAGI, 47</t>
  </si>
  <si>
    <t>VIA ORAZIO AMATO, 65</t>
  </si>
  <si>
    <t>VIA TELEMACO SIGNORINI, 78</t>
  </si>
  <si>
    <t>VIA EURIPIDE, 15</t>
  </si>
  <si>
    <t>VIA STESICORO, 115</t>
  </si>
  <si>
    <t>VIA ACHILLE FUNI, 81</t>
  </si>
  <si>
    <t>LARGO THEODOR HERZL, 51</t>
  </si>
  <si>
    <t>VIA PIRGOTELE, 20</t>
  </si>
  <si>
    <t>VIA PERICLE DUCATI, 12</t>
  </si>
  <si>
    <t>VIA CAPO SPERONE, 52</t>
  </si>
  <si>
    <t>VIA DELLE SALINE, 4</t>
  </si>
  <si>
    <t>VIA FRANCESCO ORIOLI, 38</t>
  </si>
  <si>
    <t>VIA GIANCARLO PASSERONI, 34</t>
  </si>
  <si>
    <t>VIA PORTUENSE, 1493</t>
  </si>
  <si>
    <t>VIA DEI PAPARESCHI, 22/A</t>
  </si>
  <si>
    <t>VIA DEI PAPARESCHI, 30/A</t>
  </si>
  <si>
    <t>VIA PIETRO BLASERNA, 47</t>
  </si>
  <si>
    <t>VIA SILVESTRO GHERARDI, 85</t>
  </si>
  <si>
    <t>VIA SILVESTRO GHERARDI, 87</t>
  </si>
  <si>
    <t>VIA ALESSANDRO CRUTO, 41</t>
  </si>
  <si>
    <t>VIA GIUSEPPE BAGNERA, 64</t>
  </si>
  <si>
    <t>VIA CUTIGLIANO, 82</t>
  </si>
  <si>
    <t>VIA PIEVE FOSCIANA, 6</t>
  </si>
  <si>
    <t>VIA GREVE, 105</t>
  </si>
  <si>
    <t>VIA ETTORE PALADINI, 12</t>
  </si>
  <si>
    <t>VIALE DI VIGNA PIA, 120</t>
  </si>
  <si>
    <t>VIA LUIGI SOLIDATI TIBURZI, 2</t>
  </si>
  <si>
    <t>VIA IGNAZIO RIBOTTI, 71</t>
  </si>
  <si>
    <t>VIA FRANCESCO SAVERIO BENUCCI, 32</t>
  </si>
  <si>
    <t>VIA GIUSEPPE D'AVARNA, 11</t>
  </si>
  <si>
    <t>VIA DI S. PANTALEO CAMPANO, 41</t>
  </si>
  <si>
    <t>VIA MARCO TULLIO ZANZUCCHI, 21</t>
  </si>
  <si>
    <t>VIA MASSA MARITTIMA, 1</t>
  </si>
  <si>
    <t>VIA DEL MONTE DELLE CAPRE, 37</t>
  </si>
  <si>
    <t>VIA DELL'ORATORIO DAMASIANO, 20</t>
  </si>
  <si>
    <t>VIA PORTUENSE, 745</t>
  </si>
  <si>
    <t>VIA DELLA CASETTA MATTEI, 269</t>
  </si>
  <si>
    <t>VIA DELLA CASETTA MATTEI, 279</t>
  </si>
  <si>
    <t>VIA DELLE VIGNE, 190</t>
  </si>
  <si>
    <t>VIA PORTUENSE, 1491</t>
  </si>
  <si>
    <t>VIA DEI BUONVISI, 50</t>
  </si>
  <si>
    <t>VIA PORTUENSE, 798</t>
  </si>
  <si>
    <t>VIA LUIGI ERCOLE MORSELLI, 13</t>
  </si>
  <si>
    <t>VIA NAPOLEONE PARBONI, 9</t>
  </si>
  <si>
    <t>VIA ANTON GIULIO BARRILI, 13</t>
  </si>
  <si>
    <t>VIA ANTON GIULIO BARRILI, 15</t>
  </si>
  <si>
    <t>VIALE DI VILLA PAMPHILI, 7</t>
  </si>
  <si>
    <t>VIA FONTEIANA, 111</t>
  </si>
  <si>
    <t>VIALE DI VILLA PAMPHILI, 94</t>
  </si>
  <si>
    <t>VIA FONTEIANA, 168</t>
  </si>
  <si>
    <t>VIA DI DONNA OLIMPIA, 45</t>
  </si>
  <si>
    <t>VIA FONTEIANA, 117</t>
  </si>
  <si>
    <t>LARGO ALESSANDRINA RAVIZZA, 4</t>
  </si>
  <si>
    <t>LARGO ALESSANDRINA RAVIZZA, 2</t>
  </si>
  <si>
    <t>VIA ALESSANDRO CRIVELLI, 24</t>
  </si>
  <si>
    <t>VIA GIOVANNI DE CALVI, 40</t>
  </si>
  <si>
    <t>PIAZZA CARLO FORLANINI, 8</t>
  </si>
  <si>
    <t>VIA FRANCESCO VALAGUSSA, 28</t>
  </si>
  <si>
    <t>VIA DEL CASALETTO, 597</t>
  </si>
  <si>
    <t>VIA DEI TORRIANI, 44</t>
  </si>
  <si>
    <t>VIA DELLA PISANA, 168</t>
  </si>
  <si>
    <t>VIA DELLA PISANA, 306</t>
  </si>
  <si>
    <t>VIA DELLA PISANA, 357</t>
  </si>
  <si>
    <t>VIA DI BRAVETTA, 336</t>
  </si>
  <si>
    <t>VIA DI BRAVETTA, 383</t>
  </si>
  <si>
    <t>VIA DI BRAVETTA, 545</t>
  </si>
  <si>
    <t>VIA ILDEBRANDO DELLA GIOVANNA, 125</t>
  </si>
  <si>
    <t>VIA GIUSEPPE MONTESANO, 6</t>
  </si>
  <si>
    <t>VIA GIUSEPPE VANNI, 7</t>
  </si>
  <si>
    <t>CIRCONVALLAZIONE GIANICOLENSE, 87</t>
  </si>
  <si>
    <t>VIA DELLA PISANA, 235</t>
  </si>
  <si>
    <t>VIA PORTUENSE, 292</t>
  </si>
  <si>
    <t>VIA DEL CASALE DELLE PANTANELLE, 15</t>
  </si>
  <si>
    <t>VIA DI S. MARIA ALLE FORNACI, 3</t>
  </si>
  <si>
    <t>PIAZZA FRANCESCO BORGONGINI DUCA, 5</t>
  </si>
  <si>
    <t>LARGO S. PIO V, 20</t>
  </si>
  <si>
    <t>LARGO S. PIO V, 21</t>
  </si>
  <si>
    <t>VIA GIANNOZZO MANETTI, 6</t>
  </si>
  <si>
    <t>VIA ETTORE STAMPINI, 38</t>
  </si>
  <si>
    <t>VIA FRANCESCO ALBERGOTTI, 37</t>
  </si>
  <si>
    <t>VIA DIOMEDE MARVASI, 11</t>
  </si>
  <si>
    <t>CIRCONVALLAZIONE CORNELIA, 185</t>
  </si>
  <si>
    <t>VIA GIORGIO DEL VECCHIO, 24</t>
  </si>
  <si>
    <t>VIA SORISO, 41</t>
  </si>
  <si>
    <t>VIA PASQUALE II, 237</t>
  </si>
  <si>
    <t>VIA CORNELIA, 73</t>
  </si>
  <si>
    <t>VIA ENRICO BONDI, 83</t>
  </si>
  <si>
    <t>VIA GAETANO SODINI, 25</t>
  </si>
  <si>
    <t>VIA DI CASALOTTI, 87</t>
  </si>
  <si>
    <t>VIA DI CASALOTTI, 87/B</t>
  </si>
  <si>
    <t>VIA ORMEA, 6</t>
  </si>
  <si>
    <t>VIA DI CASALOTTI, 259</t>
  </si>
  <si>
    <t>VIA ENNIO BONIFAZI, 64</t>
  </si>
  <si>
    <t>VIA MATTIA BATTISTINI, 196</t>
  </si>
  <si>
    <t>VIA DEL FORTE BRASCHI, 93/A</t>
  </si>
  <si>
    <t>VIA SISTO IV, 176</t>
  </si>
  <si>
    <t>VIA CARDINALE OREGLIA, 48</t>
  </si>
  <si>
    <t>VIA CORNELIA, 43</t>
  </si>
  <si>
    <t>VIA DECIO AZZOLINO, 33</t>
  </si>
  <si>
    <t>VIA ORBASSANO, 69</t>
  </si>
  <si>
    <t>VIA AURELIA, 275</t>
  </si>
  <si>
    <t>VIA DI VALLELUNGA, 8</t>
  </si>
  <si>
    <t>VIA AURELIA ANTICA, 446</t>
  </si>
  <si>
    <t>VIA AURELIA, 860</t>
  </si>
  <si>
    <t>VIA DI BOCCEA, 1395</t>
  </si>
  <si>
    <t>VIA S.S. AUDIFACE ED ABACUC, 41</t>
  </si>
  <si>
    <t>VIA PONZONE, 23</t>
  </si>
  <si>
    <t>VIA LATTANZIO, 10</t>
  </si>
  <si>
    <t>VIA APPIANO, 15</t>
  </si>
  <si>
    <t>VIA DELLA BALDUINA, 279</t>
  </si>
  <si>
    <t>VIA GIANCARLO BITOSSI, 5</t>
  </si>
  <si>
    <t>VIA SUOR CELESTINA DONATI, 146</t>
  </si>
  <si>
    <t>VIA CEVA, 248</t>
  </si>
  <si>
    <t>VIA DEL PODERE TRIESTE, 20</t>
  </si>
  <si>
    <t>VIA CASSIA, 1690</t>
  </si>
  <si>
    <t>VIA FEDERICO BORROMEO, 53</t>
  </si>
  <si>
    <t>VIA FEDERICO BORROMEO, 57</t>
  </si>
  <si>
    <t>VIA DI TORREVECCHIA, 793</t>
  </si>
  <si>
    <t>VIA DI VAL FAVARA, 31</t>
  </si>
  <si>
    <t>VIA PIETRO MAFFI, 45</t>
  </si>
  <si>
    <t>VIA STEFANO BORGIA, 110</t>
  </si>
  <si>
    <t>VIA ANDREA VERGA, 2</t>
  </si>
  <si>
    <t>VIA ENRICO PESTALOZZI, 5</t>
  </si>
  <si>
    <t>VIA DI CASAL DEL MARMO, 216</t>
  </si>
  <si>
    <t>VIA ANTONIO BERTOLOTTI, 37</t>
  </si>
  <si>
    <t>VIA GIUSEPPE TAVERNA, 95</t>
  </si>
  <si>
    <t>VIA OTTAVIO ASSAROTTI, 11</t>
  </si>
  <si>
    <t>VIA OTTAVIO ASSAROTTI, 13</t>
  </si>
  <si>
    <t>VIA TULLIANA, 49</t>
  </si>
  <si>
    <t>VIA DI TRAGLIATELLA, 86</t>
  </si>
  <si>
    <t>VIA DI CASAL DEL MARMO, 212</t>
  </si>
  <si>
    <t>VIA MAESTRE PIE FILIPPINI, 5</t>
  </si>
  <si>
    <t>VIA DOMENICO CIAMPOLI, 21</t>
  </si>
  <si>
    <t>VIA ASCREA, 24</t>
  </si>
  <si>
    <t>LARGO AGOSTINO GEMELLI, 8</t>
  </si>
  <si>
    <t>VIA GIUSEPPE MOSCATI, 31</t>
  </si>
  <si>
    <t>VIA GIOVANNI MARTINOTTI, 20</t>
  </si>
  <si>
    <t>LARGO GIAMPAOLO BORGHI, 6</t>
  </si>
  <si>
    <t>VIA DELLA MARATONA, 23</t>
  </si>
  <si>
    <t>VIA GIACOMO MALVANO, 16</t>
  </si>
  <si>
    <t>VIA ANTONIO SERRA, 93</t>
  </si>
  <si>
    <t>VIA FRANCESCO SAVERIO NITTI, 61</t>
  </si>
  <si>
    <t>VIA FRANCESCO MENGOTTI, 24</t>
  </si>
  <si>
    <t>VIA SAN GODENZO, 200</t>
  </si>
  <si>
    <t>VIA VALLOMBROSA, 31</t>
  </si>
  <si>
    <t>VIA ROCCO SANTOLIQUIDO, 28</t>
  </si>
  <si>
    <t>VIA DELL'ISOLA FARNESE, 233</t>
  </si>
  <si>
    <t>VIA GIACINTO GALLINA, 30</t>
  </si>
  <si>
    <t>LARGO CESARE VICO LODOVICI, 9</t>
  </si>
  <si>
    <t>VIA ALFREDO SFORZINI, 40</t>
  </si>
  <si>
    <t>VIA ANGUILLARESE, 171</t>
  </si>
  <si>
    <t>VIA LA MOLETTA, 72</t>
  </si>
  <si>
    <t>VIA FOSSO DEL FONTANILETTO, 29/B</t>
  </si>
  <si>
    <t>VIA MORRO REATINO, 45</t>
  </si>
  <si>
    <t>VIA AL SESTO MIGLIO, 78</t>
  </si>
  <si>
    <t>VIA VIBIO MARIANO, 105</t>
  </si>
  <si>
    <t>VIA CASSIA, 726</t>
  </si>
  <si>
    <t>VIA GIUSEPPE SILLA, 3</t>
  </si>
  <si>
    <t>VIA DI VALLE VESCOVO, 25</t>
  </si>
  <si>
    <t>LARGO CASTELSEPRIO, 9</t>
  </si>
  <si>
    <t>VIA BREMBIO, 83</t>
  </si>
  <si>
    <t>VIA BACCANO, 38</t>
  </si>
  <si>
    <t>VIA CONCESIO, 4</t>
  </si>
  <si>
    <t>VIA DELLA STAZIONE DI PRIMA PORTA, 16</t>
  </si>
  <si>
    <t>VIA CASSIA, 600</t>
  </si>
  <si>
    <t>VIA DI GROTTAROSSA, 1035</t>
  </si>
  <si>
    <t>Municipio</t>
  </si>
  <si>
    <t xml:space="preserve">Lista </t>
  </si>
  <si>
    <t>Candidat*</t>
  </si>
  <si>
    <t>VOTI TOTALI</t>
  </si>
  <si>
    <t>Sezione</t>
  </si>
  <si>
    <t>Partito Democratico &gt;&gt; Alfonsi Sabrina &gt;&gt; Voto</t>
  </si>
  <si>
    <t>Partito Democratico</t>
  </si>
  <si>
    <t>Leodori Daniele</t>
  </si>
  <si>
    <t>Partito Democratico &gt;&gt; Righetti Ubaldo &gt;&gt; Voto</t>
  </si>
  <si>
    <t>Avenali Cristiana</t>
  </si>
  <si>
    <t>Partito Democratico &gt;&gt; Marongiu Stefano &gt;&gt; Voto</t>
  </si>
  <si>
    <t>Alessandri Mauro</t>
  </si>
  <si>
    <t>Partito Democratico &gt;&gt; Alemanni Andrea &gt;&gt; Voto</t>
  </si>
  <si>
    <t>Battaglia Erica</t>
  </si>
  <si>
    <t>Partito Democratico &gt;&gt; Angelucci Mariano &gt;&gt; Voto</t>
  </si>
  <si>
    <t>Ciarla Mario</t>
  </si>
  <si>
    <t>Partito Democratico &gt;&gt; Baglio Valeria &gt;&gt; Voto</t>
  </si>
  <si>
    <t>Califano Michela</t>
  </si>
  <si>
    <t>Partito Democratico &gt;&gt; Barbieri Pietro Vittorio &gt;&gt; Voto</t>
  </si>
  <si>
    <t>De Vita Carlo</t>
  </si>
  <si>
    <t>Partito Democratico &gt;&gt; Battaglia Erica &gt;&gt; Voto</t>
  </si>
  <si>
    <t>Canini Tiziana</t>
  </si>
  <si>
    <t>Partito Democratico &gt;&gt; Bufalino Maria Angela &gt;&gt; Voto</t>
  </si>
  <si>
    <t>Federico Stefano</t>
  </si>
  <si>
    <t>Partito Democratico &gt;&gt; Calvi Giorgio Raffaele &gt;&gt; Voto</t>
  </si>
  <si>
    <t>Castellano Vita Elisabetta</t>
  </si>
  <si>
    <t>Partito Democratico &gt;&gt; Celli Svetlana &gt;&gt; Voto</t>
  </si>
  <si>
    <t>Garufi Alessandro</t>
  </si>
  <si>
    <t>Partito Democratico &gt;&gt; Ciancio Antonio &gt;&gt; Voto</t>
  </si>
  <si>
    <t>D'Annibale Luana</t>
  </si>
  <si>
    <t>Partito Democratico &gt;&gt; Colabello Julian &gt;&gt; Voto</t>
  </si>
  <si>
    <t>Lena Rodolfo</t>
  </si>
  <si>
    <t>Partito Democratico &gt;&gt; Converti Nella &gt;&gt; Voto</t>
  </si>
  <si>
    <t>Droghei Emanuela</t>
  </si>
  <si>
    <t>Partito Democratico &gt;&gt; Corbucci Riccardo &gt;&gt; Voto</t>
  </si>
  <si>
    <t>Lucci Massimo</t>
  </si>
  <si>
    <t>Partito Democratico &gt;&gt; Crisanti Giovanni &gt;&gt; Voto</t>
  </si>
  <si>
    <t>Lima Moralis Sonia</t>
  </si>
  <si>
    <t>Partito Democratico &gt;&gt; De Simoni Massimo &gt;&gt; Voto</t>
  </si>
  <si>
    <t>Manzari Giovanni</t>
  </si>
  <si>
    <t>Partito Democratico &gt;&gt; Fermariello Carla &gt;&gt; Voto</t>
  </si>
  <si>
    <t>Mattia Eleonora</t>
  </si>
  <si>
    <t>Partito Democratico &gt;&gt; Godo Edmond &gt;&gt; Voto</t>
  </si>
  <si>
    <t>Milo Massimo</t>
  </si>
  <si>
    <t>Partito Democratico &gt;&gt; Grimaldi Eleonora &gt;&gt; Voto</t>
  </si>
  <si>
    <t>Oliva Irina</t>
  </si>
  <si>
    <t>Partito Democratico &gt;&gt; Guzman Lucia Lidia &gt;&gt; Voto</t>
  </si>
  <si>
    <t>Minnucci Emiliano</t>
  </si>
  <si>
    <t>Partito Democratico &gt;&gt; Lepidini Alessandro &gt;&gt; Voto</t>
  </si>
  <si>
    <t>Pacitto Assunta</t>
  </si>
  <si>
    <t>Partito Democratico &gt;&gt; Lin Yifan &gt;&gt; Voto</t>
  </si>
  <si>
    <t>Pizziconi Andrea</t>
  </si>
  <si>
    <t>Partito Democratico &gt;&gt; Marcucci Dario &gt;&gt; Voto</t>
  </si>
  <si>
    <t>Persili Gabriella</t>
  </si>
  <si>
    <t>Partito Democratico &gt;&gt; Marinone Lorenzo &gt;&gt; Voto</t>
  </si>
  <si>
    <t>Santoro Leonardo</t>
  </si>
  <si>
    <t>Partito Democratico &gt;&gt; Melito Antonella &gt;&gt; Voto</t>
  </si>
  <si>
    <t>Sanzolini Simonetta</t>
  </si>
  <si>
    <t>Partito Democratico &gt;&gt; Mezzapesa Giorgio &gt;&gt; Voto</t>
  </si>
  <si>
    <t>Tantillo Michele</t>
  </si>
  <si>
    <t>Partito Democratico &gt;&gt; Michetelli Cristina &gt;&gt; Voto</t>
  </si>
  <si>
    <t>Salvati Beatrice</t>
  </si>
  <si>
    <t>Partito Democratico &gt;&gt; Moriconi Monica &gt;&gt; Voto</t>
  </si>
  <si>
    <t>Tiberi Renzo</t>
  </si>
  <si>
    <t>Partito Democratico &gt;&gt; Palmieri Giammarco &gt;&gt; Voto</t>
  </si>
  <si>
    <t>Sciamplicotti Marika</t>
  </si>
  <si>
    <t>Partito Democratico &gt;&gt; Pappata Claudia &gt;&gt; Voto</t>
  </si>
  <si>
    <t>Valeriani Massimiliano</t>
  </si>
  <si>
    <t>Partito Democratico &gt;&gt; Paravati Claudio &gt;&gt; Voto</t>
  </si>
  <si>
    <t>Spicola Carmela</t>
  </si>
  <si>
    <t>TOTALI</t>
  </si>
  <si>
    <t>Municipi</t>
  </si>
  <si>
    <t>Sezioni</t>
  </si>
  <si>
    <t>Scrutinate</t>
  </si>
  <si>
    <t>% Scrutinate</t>
  </si>
  <si>
    <t>Demos &gt;&gt; Ciani Paolo &gt;&gt; Voto</t>
  </si>
  <si>
    <t>Demos</t>
  </si>
  <si>
    <t>Ciani Paolo</t>
  </si>
  <si>
    <t>Demos &gt;&gt; Accarino Nicola &gt;&gt; Voto</t>
  </si>
  <si>
    <t>Accarino Nicola</t>
  </si>
  <si>
    <t>Demos &gt;&gt; Ahmed Dolal Zeinab &gt;&gt; Voto</t>
  </si>
  <si>
    <t>Ahmed Dolal Zeinab</t>
  </si>
  <si>
    <t>Demos &gt;&gt; Ali Mariam &gt;&gt; Voto</t>
  </si>
  <si>
    <t>Ali Mariam</t>
  </si>
  <si>
    <t>Demos &gt;&gt; Bacchetti Filippo &gt;&gt; Voto</t>
  </si>
  <si>
    <t>Bacchetti Filippo</t>
  </si>
  <si>
    <t>Demos &gt;&gt; Bueno Analisa &gt;&gt; Voto</t>
  </si>
  <si>
    <t>Bueno Analisa</t>
  </si>
  <si>
    <t>Demos &gt;&gt; Cavallo Aldo &gt;&gt; Voto</t>
  </si>
  <si>
    <t>Cavallo Aldo</t>
  </si>
  <si>
    <t>Demos &gt;&gt; Collacchi  Alessio &gt;&gt; Voto</t>
  </si>
  <si>
    <t>Collacchi  Alessio</t>
  </si>
  <si>
    <t>Demos &gt;&gt; Corsi Fabio &gt;&gt; Voto</t>
  </si>
  <si>
    <t>Corsi Fabio</t>
  </si>
  <si>
    <t>Demos &gt;&gt; Cristofori Roberto &gt;&gt; Voto</t>
  </si>
  <si>
    <t>Cristofori Roberto</t>
  </si>
  <si>
    <t>Demos &gt;&gt; De Federicis Sabrina &gt;&gt; Voto</t>
  </si>
  <si>
    <t>De Federicis Sabrina</t>
  </si>
  <si>
    <t>Demos &gt;&gt; Di Flora Nicola &gt;&gt; Voto</t>
  </si>
  <si>
    <t>Di Flora Nicola</t>
  </si>
  <si>
    <t>Demos &gt;&gt; Di Monte  Giuseppina &gt;&gt; Voto</t>
  </si>
  <si>
    <t>Di Monte  Giuseppina</t>
  </si>
  <si>
    <t>Demos &gt;&gt; Donati Marco &gt;&gt; Voto</t>
  </si>
  <si>
    <t>Donati Marco</t>
  </si>
  <si>
    <t>Demos &gt;&gt; Funari Barbara &gt;&gt; Voto</t>
  </si>
  <si>
    <t>Funari Barbara</t>
  </si>
  <si>
    <t>Demos &gt;&gt; Garozzo Rosaria &gt;&gt; Voto</t>
  </si>
  <si>
    <t>Garozzo Rosaria</t>
  </si>
  <si>
    <t>Demos &gt;&gt; Halilovic  Malena &gt;&gt; Voto</t>
  </si>
  <si>
    <t>Halilovic  Malena</t>
  </si>
  <si>
    <t>Demos &gt;&gt; Ioannilli Maria &gt;&gt; Voto</t>
  </si>
  <si>
    <t>Ioannilli Maria</t>
  </si>
  <si>
    <t>Demos &gt;&gt; Laurenzi Dario &gt;&gt; Voto</t>
  </si>
  <si>
    <t>Laurenzi Dario</t>
  </si>
  <si>
    <t>Demos &gt;&gt; Lemma Andrea &gt;&gt; Voto</t>
  </si>
  <si>
    <t>Lemma Andrea</t>
  </si>
  <si>
    <t>Demos &gt;&gt; Lizza Marino &gt;&gt; Voto</t>
  </si>
  <si>
    <t>Lizza Marino</t>
  </si>
  <si>
    <t>Demos &gt;&gt; Maccauro Giulia &gt;&gt; Voto</t>
  </si>
  <si>
    <t>Maccauro Giulia</t>
  </si>
  <si>
    <t>Demos &gt;&gt; Masullo Andrea &gt;&gt; Voto</t>
  </si>
  <si>
    <t>Masullo Andrea</t>
  </si>
  <si>
    <t>Demos &gt;&gt; Mizzon Amerigo &gt;&gt; Voto</t>
  </si>
  <si>
    <t>Mizzon Amerigo</t>
  </si>
  <si>
    <t>Demos &gt;&gt; Nita Adrian &gt;&gt; Voto</t>
  </si>
  <si>
    <t>Nita Adrian</t>
  </si>
  <si>
    <t>Demos &gt;&gt; Onori Antonella &gt;&gt; Voto</t>
  </si>
  <si>
    <t>Onori Antonella</t>
  </si>
  <si>
    <t>Demos &gt;&gt; Pallastrelli Gottardo &gt;&gt; Voto</t>
  </si>
  <si>
    <t>Pallastrelli Gottardo</t>
  </si>
  <si>
    <t>Demos &gt;&gt; Penza Giancarlo &gt;&gt; Voto</t>
  </si>
  <si>
    <t>Penza Giancarlo</t>
  </si>
  <si>
    <t>Demos &gt;&gt; Peppoloni Maura &gt;&gt; Voto</t>
  </si>
  <si>
    <t>Peppoloni Maura</t>
  </si>
  <si>
    <t>Demos &gt;&gt; Pereira Indra &gt;&gt; Voto</t>
  </si>
  <si>
    <t>Pereira Indra</t>
  </si>
  <si>
    <t>Demos &gt;&gt; Peruzzi Valerio &gt;&gt; Voto</t>
  </si>
  <si>
    <t>Peruzzi Valerio</t>
  </si>
  <si>
    <t>Demos &gt;&gt; Pescosolido Silvana &gt;&gt; Voto</t>
  </si>
  <si>
    <t>Pescosolido Silvana</t>
  </si>
  <si>
    <t>Demos &gt;&gt; Petrolati Sandro &gt;&gt; Voto</t>
  </si>
  <si>
    <t>Petrolati Sandro</t>
  </si>
  <si>
    <t>Demos &gt;&gt; Piemontese Fabrizio &gt;&gt; Voto</t>
  </si>
  <si>
    <t>Piemontese Fabrizio</t>
  </si>
  <si>
    <t>Demos &gt;&gt; Pietrobono Bruno &gt;&gt; Voto</t>
  </si>
  <si>
    <t>Pietrobono Bruno</t>
  </si>
  <si>
    <t>Demos &gt;&gt; Pizza Flavio &gt;&gt; Voto</t>
  </si>
  <si>
    <t>Pizza Flavio</t>
  </si>
  <si>
    <t>Demos &gt;&gt; Raddi Barbara &gt;&gt; Voto</t>
  </si>
  <si>
    <t>Raddi Barbara</t>
  </si>
  <si>
    <t>Demos &gt;&gt; Romeo Diego &gt;&gt; Voto</t>
  </si>
  <si>
    <t>Romeo Diego</t>
  </si>
  <si>
    <t>Demos &gt;&gt; Russo Giancarlo &gt;&gt; Voto</t>
  </si>
  <si>
    <t>Russo Giancarlo</t>
  </si>
  <si>
    <t>Demos &gt;&gt; Sabatino Gianmatteo &gt;&gt; Voto</t>
  </si>
  <si>
    <t>Sabatino Gianmatteo</t>
  </si>
  <si>
    <t>Demos &gt;&gt; Scardala Stefania &gt;&gt; Voto</t>
  </si>
  <si>
    <t>Scardala Stefania</t>
  </si>
  <si>
    <t>Demos &gt;&gt; Scarparo Tiziano &gt;&gt; Voto</t>
  </si>
  <si>
    <t>Scarparo Tiziano</t>
  </si>
  <si>
    <t>Demos &gt;&gt; Segatori Antonio &gt;&gt; Voto</t>
  </si>
  <si>
    <t>Segatori Antonio</t>
  </si>
  <si>
    <t>Demos &gt;&gt; Spinelli Stefano &gt;&gt; Voto</t>
  </si>
  <si>
    <t>Spinelli Stefano</t>
  </si>
  <si>
    <t>Demos &gt;&gt; Tieri Francesco &gt;&gt; Voto</t>
  </si>
  <si>
    <t>Tieri Francesco</t>
  </si>
  <si>
    <t>Demos &gt;&gt; Travaglini Giada &gt;&gt; Voto</t>
  </si>
  <si>
    <t>Travaglini Giada</t>
  </si>
  <si>
    <t>Demos &gt;&gt; Vella Stefano &gt;&gt; Voto</t>
  </si>
  <si>
    <t>Vella Stefano</t>
  </si>
  <si>
    <t>Demos &gt;&gt; Veneziano Francesco &gt;&gt; Voto</t>
  </si>
  <si>
    <t>Veneziano Francesco</t>
  </si>
  <si>
    <t>Lista Civica Gualtieri &gt;&gt; Monica Lucarelli &gt;&gt; Voto</t>
  </si>
  <si>
    <t>Lista Civica Gualtieri</t>
  </si>
  <si>
    <t>Monica Lucarelli</t>
  </si>
  <si>
    <t>Lista Civica Gualtieri &gt;&gt; Tommaso Amodeo &gt;&gt; Voto</t>
  </si>
  <si>
    <t>Tommaso Amodeo</t>
  </si>
  <si>
    <t>Lista Civica Gualtieri &gt;&gt; Giulio Anticoli &gt;&gt; Voto</t>
  </si>
  <si>
    <t>Giulio Anticoli</t>
  </si>
  <si>
    <t>Lista Civica Gualtieri &gt;&gt; Marco Antonelli &gt;&gt; Voto</t>
  </si>
  <si>
    <t>Marco Antonelli</t>
  </si>
  <si>
    <t>Lista Civica Gualtieri &gt;&gt; Carmine Barbati &gt;&gt; Voto</t>
  </si>
  <si>
    <t>Carmine Barbati</t>
  </si>
  <si>
    <t>Lista Civica Gualtieri &gt;&gt; Giovanni Battistoni &gt;&gt; Voto</t>
  </si>
  <si>
    <t>Giovanni Battistoni</t>
  </si>
  <si>
    <t>Lista Civica Gualtieri &gt;&gt; Germano Bernardini &gt;&gt; Voto</t>
  </si>
  <si>
    <t>Germano Bernardini</t>
  </si>
  <si>
    <t>Lista Civica Gualtieri &gt;&gt; Luca Bertozzi &gt;&gt; Voto</t>
  </si>
  <si>
    <t>Luca Bertozzi</t>
  </si>
  <si>
    <t>Lista Civica Gualtieri &gt;&gt; Tommaso Bocchetti &gt;&gt; Voto</t>
  </si>
  <si>
    <t>Tommaso Bocchetti</t>
  </si>
  <si>
    <t>Lista Civica Gualtieri &gt;&gt; Paolo Bruno &gt;&gt; Voto</t>
  </si>
  <si>
    <t>Paolo Bruno</t>
  </si>
  <si>
    <t>Lista Civica Gualtieri &gt;&gt; Giuliano Calcagni &gt;&gt; Voto</t>
  </si>
  <si>
    <t>Giuliano Calcagni</t>
  </si>
  <si>
    <t>Lista Civica Gualtieri &gt;&gt; Susy Cesetti &gt;&gt; Voto</t>
  </si>
  <si>
    <t>Susy Cesetti</t>
  </si>
  <si>
    <t>Lista Civica Gualtieri &gt;&gt; Alessandro Cinque &gt;&gt; Voto</t>
  </si>
  <si>
    <t>Alessandro Cinque</t>
  </si>
  <si>
    <t>Lista Civica Gualtieri &gt;&gt; Francesca Davoli &gt;&gt; Voto</t>
  </si>
  <si>
    <t>Francesca Davoli</t>
  </si>
  <si>
    <t>Lista Civica Gualtieri &gt;&gt; Angelo Dominici &gt;&gt; Voto</t>
  </si>
  <si>
    <t>Angelo Dominici</t>
  </si>
  <si>
    <t>Lista Civica Gualtieri &gt;&gt; Enrico Elmo &gt;&gt; Voto</t>
  </si>
  <si>
    <t>Enrico Elmo</t>
  </si>
  <si>
    <t>Lista Civica Gualtieri &gt;&gt; Davide Federici &gt;&gt; Voto</t>
  </si>
  <si>
    <t>Davide Federici</t>
  </si>
  <si>
    <t>Lista Civica Gualtieri &gt;&gt; Rocco Ferraro &gt;&gt; Voto</t>
  </si>
  <si>
    <t>Rocco Ferraro</t>
  </si>
  <si>
    <t>Lista Civica Gualtieri &gt;&gt; Carlo Andrea Francese &gt;&gt; Voto</t>
  </si>
  <si>
    <t>Carlo Andrea Francese</t>
  </si>
  <si>
    <t>Lista Civica Gualtieri &gt;&gt; Gianni Fulvi &gt;&gt; Voto</t>
  </si>
  <si>
    <t>Gianni Fulvi</t>
  </si>
  <si>
    <t>Lista Civica Gualtieri &gt;&gt; Franco Gambacurta &gt;&gt; Voto</t>
  </si>
  <si>
    <t>Franco Gambacurta</t>
  </si>
  <si>
    <t>Lista Civica Gualtieri &gt;&gt; Donatella Gentilini &gt;&gt; Voto</t>
  </si>
  <si>
    <t>Donatella Gentilini</t>
  </si>
  <si>
    <t>Lista Civica Gualtieri &gt;&gt; Carlo Iannone &gt;&gt; Voto</t>
  </si>
  <si>
    <t>Carlo Iannone</t>
  </si>
  <si>
    <t>Lista Civica Gualtieri &gt;&gt; Nora Iosia &gt;&gt; Voto</t>
  </si>
  <si>
    <t>Nora Iosia</t>
  </si>
  <si>
    <t>Lista Civica Gualtieri &gt;&gt; Elisabetta Lancellotti &gt;&gt; Voto</t>
  </si>
  <si>
    <t>Elisabetta Lancellotti</t>
  </si>
  <si>
    <t>Lista Civica Gualtieri &gt;&gt; Federico Lobuono &gt;&gt; Voto</t>
  </si>
  <si>
    <t>Federico Lobuono</t>
  </si>
  <si>
    <t>Lista Civica Gualtieri &gt;&gt; Paola Mattoccia &gt;&gt; Voto</t>
  </si>
  <si>
    <t>Paola Mattoccia</t>
  </si>
  <si>
    <t>Lista Civica Gualtieri &gt;&gt; Angela Melillo &gt;&gt; Voto</t>
  </si>
  <si>
    <t>Angela Melillo</t>
  </si>
  <si>
    <t>Lista Civica Gualtieri &gt;&gt; Ilaria Miarelli Mariani &gt;&gt; Voto</t>
  </si>
  <si>
    <t>Ilaria Miarelli Mariani</t>
  </si>
  <si>
    <t>Lista Civica Gualtieri &gt;&gt; Fabio Milani &gt;&gt; Voto</t>
  </si>
  <si>
    <t>Fabio Milani</t>
  </si>
  <si>
    <t>Lista Civica Gualtieri &gt;&gt; Alberta Parissi &gt;&gt; Voto</t>
  </si>
  <si>
    <t>Alberta Parissi</t>
  </si>
  <si>
    <t>Lista Civica Gualtieri &gt;&gt; Evandro Passalacqua &gt;&gt; Voto</t>
  </si>
  <si>
    <t>Evandro Passalacqua</t>
  </si>
  <si>
    <t>Lista Civica Gualtieri &gt;&gt; Daniela Pavoncello &gt;&gt; Voto</t>
  </si>
  <si>
    <t>Daniela Pavoncello</t>
  </si>
  <si>
    <t>Lista Civica Gualtieri &gt;&gt; Giulia Piermattei &gt;&gt; Voto</t>
  </si>
  <si>
    <t>Giulia Piermattei</t>
  </si>
  <si>
    <t>Lista Civica Gualtieri &gt;&gt; Antonio Pietramala &gt;&gt; Voto</t>
  </si>
  <si>
    <t>Antonio Pietramala</t>
  </si>
  <si>
    <t>Lista Civica Gualtieri &gt;&gt; Raniero Pizza &gt;&gt; Voto</t>
  </si>
  <si>
    <t>Raniero Pizza</t>
  </si>
  <si>
    <t>Lista Civica Gualtieri &gt;&gt; Alberto Polini &gt;&gt; Voto</t>
  </si>
  <si>
    <t>Alberto Polini</t>
  </si>
  <si>
    <t>Lista Civica Gualtieri &gt;&gt; Lazzaro Ronchi &gt;&gt; Voto</t>
  </si>
  <si>
    <t>Lazzaro Ronchi</t>
  </si>
  <si>
    <t>Lista Civica Gualtieri &gt;&gt; Francesca Russo &gt;&gt; Voto</t>
  </si>
  <si>
    <t>Francesca Russo</t>
  </si>
  <si>
    <t>Lista Civica Gualtieri &gt;&gt; Franco Salvatori &gt;&gt; Voto</t>
  </si>
  <si>
    <t>Franco Salvatori</t>
  </si>
  <si>
    <t>Lista Civica Gualtieri &gt;&gt; Chiara Santo &gt;&gt; Voto</t>
  </si>
  <si>
    <t>Chiara Santo</t>
  </si>
  <si>
    <t>Lista Civica Gualtieri &gt;&gt; Paolo Spaziani &gt;&gt; Voto</t>
  </si>
  <si>
    <t>Paolo Spaziani</t>
  </si>
  <si>
    <t>Lista Civica Gualtieri &gt;&gt; Maria Squarcione &gt;&gt; Voto</t>
  </si>
  <si>
    <t>Maria Squarcione</t>
  </si>
  <si>
    <t>Lista Civica Gualtieri &gt;&gt; Marzia Toti &gt;&gt; Voto</t>
  </si>
  <si>
    <t>Marzia Toti</t>
  </si>
  <si>
    <t>Lista Civica Gualtieri &gt;&gt; Giorgio Trabucco &gt;&gt; Voto</t>
  </si>
  <si>
    <t>Giorgio Trabucco</t>
  </si>
  <si>
    <t>Lista Civica Gualtieri &gt;&gt; Fabio Valente &gt;&gt; Voto</t>
  </si>
  <si>
    <t>Fabio Valente</t>
  </si>
  <si>
    <t>Lista Civica Gualtieri &gt;&gt; Laura Vasselli &gt;&gt; Voto</t>
  </si>
  <si>
    <t>Laura Vasselli</t>
  </si>
  <si>
    <t>Lista Civica Gualtieri &gt;&gt; Manuela Veronelli &gt;&gt; Voto</t>
  </si>
  <si>
    <t>Manuela Veronelli</t>
  </si>
  <si>
    <t>Partito Socialista PSI &gt;&gt; Vittorio Michele Craxi (detto Bobo) &gt;&gt; Voto</t>
  </si>
  <si>
    <t>Partito Socialista PSI</t>
  </si>
  <si>
    <t>Vittorio Michele Craxi (detto Bobo)</t>
  </si>
  <si>
    <t>Partito Socialista PSI &gt;&gt; Cristina Grancio &gt;&gt; Voto</t>
  </si>
  <si>
    <t>Cristina Grancio</t>
  </si>
  <si>
    <t>Partito Socialista PSI &gt;&gt; Massimo Lulli &gt;&gt; Voto</t>
  </si>
  <si>
    <t>Massimo Lulli</t>
  </si>
  <si>
    <t>Partito Socialista PSI &gt;&gt; Giovanna Miele &gt;&gt; Voto</t>
  </si>
  <si>
    <t>Giovanna Miele</t>
  </si>
  <si>
    <t>Partito Socialista PSI &gt;&gt; Stefano Amoroso &gt;&gt; Voto</t>
  </si>
  <si>
    <t>Stefano Amoroso</t>
  </si>
  <si>
    <t>Partito Socialista PSI &gt;&gt; Sergio Boccuccia &gt;&gt; Voto</t>
  </si>
  <si>
    <t>Sergio Boccuccia</t>
  </si>
  <si>
    <t>Partito Socialista PSI &gt;&gt; Claudia Boro &gt;&gt; Voto</t>
  </si>
  <si>
    <t>Claudia Boro</t>
  </si>
  <si>
    <t>Partito Socialista PSI &gt;&gt; Francesco Broglia &gt;&gt; Voto</t>
  </si>
  <si>
    <t>Francesco Broglia</t>
  </si>
  <si>
    <t>Partito Socialista PSI &gt;&gt; Fabio Buccilli &gt;&gt; Voto</t>
  </si>
  <si>
    <t>Fabio Buccilli</t>
  </si>
  <si>
    <t>Partito Socialista PSI &gt;&gt; Monica Campagna &gt;&gt; Voto</t>
  </si>
  <si>
    <t>Monica Campagna</t>
  </si>
  <si>
    <t>Partito Socialista PSI &gt;&gt; Livio Carpineta &gt;&gt; Voto</t>
  </si>
  <si>
    <t>Livio Carpineta</t>
  </si>
  <si>
    <t>Partito Socialista PSI &gt;&gt; Antonella Cefaro &gt;&gt; Voto</t>
  </si>
  <si>
    <t>Antonella Cefaro</t>
  </si>
  <si>
    <t>Partito Socialista PSI &gt;&gt; Antonella Consolo &gt;&gt; Voto</t>
  </si>
  <si>
    <t>Antonella Consolo</t>
  </si>
  <si>
    <t>Partito Socialista PSI &gt;&gt; Silvia Di Gaspare &gt;&gt; Voto</t>
  </si>
  <si>
    <t>Silvia Di Gaspare</t>
  </si>
  <si>
    <t>Partito Socialista PSI &gt;&gt; Graziella Di Stefano &gt;&gt; Voto</t>
  </si>
  <si>
    <t>Graziella Di Stefano</t>
  </si>
  <si>
    <t>Partito Socialista PSI &gt;&gt; Sibilla Drisaldi &gt;&gt; Voto</t>
  </si>
  <si>
    <t>Sibilla Drisaldi</t>
  </si>
  <si>
    <t>Partito Socialista PSI &gt;&gt; Anna Faella &gt;&gt; Voto</t>
  </si>
  <si>
    <t>Anna Faella</t>
  </si>
  <si>
    <t>Partito Socialista PSI &gt;&gt; Francesca Fantò &gt;&gt; Voto</t>
  </si>
  <si>
    <t>Francesca Fantò</t>
  </si>
  <si>
    <t>Partito Socialista PSI &gt;&gt; Carlo Felici &gt;&gt; Voto</t>
  </si>
  <si>
    <t>Carlo Felici</t>
  </si>
  <si>
    <t>Partito Socialista PSI &gt;&gt; Egidio Filippone &gt;&gt; Voto</t>
  </si>
  <si>
    <t>Egidio Filippone</t>
  </si>
  <si>
    <t>Partito Socialista PSI &gt;&gt; Anna Maria Graziosi &gt;&gt; Voto</t>
  </si>
  <si>
    <t>Anna Maria Graziosi</t>
  </si>
  <si>
    <t>Partito Socialista PSI &gt;&gt; Benedetto Ligorio &gt;&gt; Voto</t>
  </si>
  <si>
    <t>Benedetto Ligorio</t>
  </si>
  <si>
    <t>Partito Socialista PSI &gt;&gt; Chiara Magliacca &gt;&gt; Voto</t>
  </si>
  <si>
    <t>Chiara Magliacca</t>
  </si>
  <si>
    <t>Partito Socialista PSI &gt;&gt; Vincenzo Martuscielli &gt;&gt; Voto</t>
  </si>
  <si>
    <t>Vincenzo Martuscielli</t>
  </si>
  <si>
    <t>Partito Socialista PSI &gt;&gt; Emanuela Massa &gt;&gt; Voto</t>
  </si>
  <si>
    <t>Emanuela Massa</t>
  </si>
  <si>
    <t>Partito Socialista PSI &gt;&gt; Ilaria Mattia &gt;&gt; Voto</t>
  </si>
  <si>
    <t>Ilaria Mattia</t>
  </si>
  <si>
    <t>Partito Socialista PSI &gt;&gt; Agnese Mattogno &gt;&gt; Voto</t>
  </si>
  <si>
    <t>Agnese Mattogno</t>
  </si>
  <si>
    <t>Partito Socialista PSI &gt;&gt; Olindo Mattogno &gt;&gt; Voto</t>
  </si>
  <si>
    <t>Olindo Mattogno</t>
  </si>
  <si>
    <t>Partito Socialista PSI &gt;&gt; Dario Noschese &gt;&gt; Voto</t>
  </si>
  <si>
    <t>Dario Noschese</t>
  </si>
  <si>
    <t>Partito Socialista PSI &gt;&gt; Cristina Palazzi &gt;&gt; Voto</t>
  </si>
  <si>
    <t>Cristina Palazzi</t>
  </si>
  <si>
    <t>Partito Socialista PSI &gt;&gt; Roberto Papa &gt;&gt; Voto</t>
  </si>
  <si>
    <t>Roberto Papa</t>
  </si>
  <si>
    <t>Partito Socialista PSI &gt;&gt; Francesco Pompili &gt;&gt; Voto</t>
  </si>
  <si>
    <t>Francesco Pompili</t>
  </si>
  <si>
    <t>Partito Socialista PSI &gt;&gt; Lorenzo Rossi &gt;&gt; Voto</t>
  </si>
  <si>
    <t>Lorenzo Rossi</t>
  </si>
  <si>
    <t>Partito Socialista PSI &gt;&gt; Giuseppe Salvati &gt;&gt; Voto</t>
  </si>
  <si>
    <t>Giuseppe Salvati</t>
  </si>
  <si>
    <t>Partito Socialista PSI &gt;&gt; Andre Sangiorgi Carone &gt;&gt; Voto</t>
  </si>
  <si>
    <t>Andre Sangiorgi Carone</t>
  </si>
  <si>
    <t>Partito Socialista PSI &gt;&gt; Maurizio Sansoni &gt;&gt; Voto</t>
  </si>
  <si>
    <t>Maurizio Sansoni</t>
  </si>
  <si>
    <t>Partito Socialista PSI &gt;&gt; Giulia Santamaria &gt;&gt; Voto</t>
  </si>
  <si>
    <t>Giulia Santamaria</t>
  </si>
  <si>
    <t>Partito Socialista PSI &gt;&gt; Claudio Sbardella &gt;&gt; Voto</t>
  </si>
  <si>
    <t>Claudio Sbardella</t>
  </si>
  <si>
    <t>Partito Socialista PSI &gt;&gt; Mara Scaramella &gt;&gt; Voto</t>
  </si>
  <si>
    <t>Mara Scaramella</t>
  </si>
  <si>
    <t>Partito Socialista PSI &gt;&gt; Giulio Snider &gt;&gt; Voto</t>
  </si>
  <si>
    <t>Giulio Snider</t>
  </si>
  <si>
    <t>Partito Socialista PSI &gt;&gt; Riccardo Sorci &gt;&gt; Voto</t>
  </si>
  <si>
    <t>Riccardo Sorci</t>
  </si>
  <si>
    <t>Partito Socialista PSI &gt;&gt; Anna Maria Stornata &gt;&gt; Voto</t>
  </si>
  <si>
    <t>Anna Maria Stornata</t>
  </si>
  <si>
    <t>Partito Socialista PSI &gt;&gt; Luigi Tangredi &gt;&gt; Voto</t>
  </si>
  <si>
    <t>Luigi Tangredi</t>
  </si>
  <si>
    <t>Partito Socialista PSI &gt;&gt; Giuseppe Pio Torcicollo &gt;&gt; Voto</t>
  </si>
  <si>
    <t>Giuseppe Pio Torcicollo</t>
  </si>
  <si>
    <t>Partito Socialista PSI &gt;&gt; Stefano Tufi &gt;&gt; Voto</t>
  </si>
  <si>
    <t>Stefano Tufi</t>
  </si>
  <si>
    <t>Partito Socialista PSI &gt;&gt; Antonio Valenzi &gt;&gt; Voto</t>
  </si>
  <si>
    <t>Antonio Valenzi</t>
  </si>
  <si>
    <t>Partito Socialista PSI &gt;&gt; Giuseppe Vona &gt;&gt; Voto</t>
  </si>
  <si>
    <t>Giuseppe Vona</t>
  </si>
  <si>
    <t>Partito Socialista PSI &gt;&gt; Antonio Musmeci Catania (detto Antonio Catania) &gt;&gt; Voto</t>
  </si>
  <si>
    <t>Antonio Musmeci Catania (detto Antonio Catania)</t>
  </si>
  <si>
    <t>Roma Futura &gt;&gt; Caudo Giovanni &gt;&gt; Voto</t>
  </si>
  <si>
    <t>Roma Futura</t>
  </si>
  <si>
    <t>Caudo Giovanni</t>
  </si>
  <si>
    <t>Roma Futura &gt;&gt; Bassi Rossana &gt;&gt; Voto</t>
  </si>
  <si>
    <t>Bassi Rossana</t>
  </si>
  <si>
    <t>Roma Futura &gt;&gt; Alyeksandrov Stanislav &gt;&gt; Voto</t>
  </si>
  <si>
    <t>Alyeksandrov Stanislav</t>
  </si>
  <si>
    <t>Roma Futura &gt;&gt; Biolghini Tiziana detta Titti &gt;&gt; Voto</t>
  </si>
  <si>
    <t>Biolghini Tiziana detta Titti</t>
  </si>
  <si>
    <t>Roma Futura &gt;&gt; Ambrosetti Stefano &gt;&gt; Voto</t>
  </si>
  <si>
    <t>Ambrosetti Stefano</t>
  </si>
  <si>
    <t>Roma Futura &gt;&gt; Boari Isabella &gt;&gt; Voto</t>
  </si>
  <si>
    <t>Boari Isabella</t>
  </si>
  <si>
    <t>Roma Futura &gt;&gt; Bonanni Valerio detto Gatto &gt;&gt; Voto</t>
  </si>
  <si>
    <t>Bonanni Valerio detto Gatto</t>
  </si>
  <si>
    <t>Roma Futura &gt;&gt; Borrelli Isabella &gt;&gt; Voto</t>
  </si>
  <si>
    <t>Borrelli Isabella</t>
  </si>
  <si>
    <t>Roma Futura &gt;&gt; Carlizzi Marco &gt;&gt; Voto</t>
  </si>
  <si>
    <t>Carlizzi Marco</t>
  </si>
  <si>
    <t>Roma Futura &gt;&gt; Bruno Luciana &gt;&gt; Voto</t>
  </si>
  <si>
    <t>Bruno Luciana</t>
  </si>
  <si>
    <t>Roma Futura &gt;&gt; Cerabona Nicola &gt;&gt; Voto</t>
  </si>
  <si>
    <t>Cerabona Nicola</t>
  </si>
  <si>
    <t>Roma Futura &gt;&gt; Cammerino Eva Vittoria detta Evita &gt;&gt; Voto</t>
  </si>
  <si>
    <t>Cammerino Eva Vittoria detta Evita</t>
  </si>
  <si>
    <t>Roma Futura &gt;&gt; Cipressa Fabio &gt;&gt; Voto</t>
  </si>
  <si>
    <t>Cipressa Fabio</t>
  </si>
  <si>
    <t>Roma Futura &gt;&gt; Clemente Rosaria &gt;&gt; Voto</t>
  </si>
  <si>
    <t>Clemente Rosaria</t>
  </si>
  <si>
    <t>Roma Futura &gt;&gt; Cofano Emiliano &gt;&gt; Voto</t>
  </si>
  <si>
    <t>Cofano Emiliano</t>
  </si>
  <si>
    <t>Roma Futura &gt;&gt; Danesi Visconti Ginevra Ada detta Ginevra &gt;&gt; Voto</t>
  </si>
  <si>
    <t>Danesi Visconti Ginevra Ada detta Ginevra</t>
  </si>
  <si>
    <t>Roma Futura &gt;&gt; Felici Tommaso &gt;&gt; Voto</t>
  </si>
  <si>
    <t>Felici Tommaso</t>
  </si>
  <si>
    <t>Roma Futura &gt;&gt; Di Pompeo Francesca &gt;&gt; Voto</t>
  </si>
  <si>
    <t>Di Pompeo Francesca</t>
  </si>
  <si>
    <t>Roma Futura &gt;&gt; Finocchi Flavio &gt;&gt; Voto</t>
  </si>
  <si>
    <t>Finocchi Flavio</t>
  </si>
  <si>
    <t>Roma Futura &gt;&gt; Ferrara Giulia &gt;&gt; Voto</t>
  </si>
  <si>
    <t>Ferrara Giulia</t>
  </si>
  <si>
    <t>Roma Futura &gt;&gt; Gasparrini Lorenzo &gt;&gt; Voto</t>
  </si>
  <si>
    <t>Gasparrini Lorenzo</t>
  </si>
  <si>
    <t>Roma Futura &gt;&gt; Laterza Alessandra &gt;&gt; Voto</t>
  </si>
  <si>
    <t>Laterza Alessandra</t>
  </si>
  <si>
    <t>Roma Futura &gt;&gt; Giannelli Giovanni &gt;&gt; Voto</t>
  </si>
  <si>
    <t>Giannelli Giovanni</t>
  </si>
  <si>
    <t>Roma Futura &gt;&gt; Lodeserto Anna &gt;&gt; Voto</t>
  </si>
  <si>
    <t>Lodeserto Anna</t>
  </si>
  <si>
    <t>Roma Futura &gt;&gt; Grossi Davide &gt;&gt; Voto</t>
  </si>
  <si>
    <t>Grossi Davide</t>
  </si>
  <si>
    <t>Roma Futura &gt;&gt; Morpurgo Francesca Marina detta Francesca &gt;&gt; Voto</t>
  </si>
  <si>
    <t>Morpurgo Francesca Marina detta Francesca</t>
  </si>
  <si>
    <t>Roma Futura &gt;&gt; Leccese Paolo &gt;&gt; Voto</t>
  </si>
  <si>
    <t>Leccese Paolo</t>
  </si>
  <si>
    <t>Roma Futura &gt;&gt; Patti Daniela &gt;&gt; Voto</t>
  </si>
  <si>
    <t>Patti Daniela</t>
  </si>
  <si>
    <t>Roma Futura &gt;&gt; Mancini Daniele &gt;&gt; Voto</t>
  </si>
  <si>
    <t>Mancini Daniele</t>
  </si>
  <si>
    <t>Roma Futura &gt;&gt; Polimanti Susanna &gt;&gt; Voto</t>
  </si>
  <si>
    <t>Polimanti Susanna</t>
  </si>
  <si>
    <t>Roma Futura &gt;&gt; Parnasi Paolo &gt;&gt; Voto</t>
  </si>
  <si>
    <t>Parnasi Paolo</t>
  </si>
  <si>
    <t>Roma Futura &gt;&gt; Pratelli Claudia &gt;&gt; Voto</t>
  </si>
  <si>
    <t>Pratelli Claudia</t>
  </si>
  <si>
    <t>Roma Futura &gt;&gt; Pastore Florestano &gt;&gt; Voto</t>
  </si>
  <si>
    <t>Pastore Florestano</t>
  </si>
  <si>
    <t>Roma Futura &gt;&gt; Quattrocchi Alessandra &gt;&gt; Voto</t>
  </si>
  <si>
    <t>Quattrocchi Alessandra</t>
  </si>
  <si>
    <t>Roma Futura &gt;&gt; Riparbelli Gianluca detto Ripa &gt;&gt; Voto</t>
  </si>
  <si>
    <t>Riparbelli Gianluca detto Ripa</t>
  </si>
  <si>
    <t>Roma Futura &gt;&gt; Spafford Susanna &gt;&gt; Voto</t>
  </si>
  <si>
    <t>Spafford Susanna</t>
  </si>
  <si>
    <t>Roma Futura &gt;&gt; Sapienza Simone &gt;&gt; Voto</t>
  </si>
  <si>
    <t>Sapienza Simone</t>
  </si>
  <si>
    <t>Roma Futura &gt;&gt; Spinelli Paola &gt;&gt; Voto</t>
  </si>
  <si>
    <t>Spinelli Paola</t>
  </si>
  <si>
    <t>Roma Futura &gt;&gt; Scotti Ruggero &gt;&gt; Voto</t>
  </si>
  <si>
    <t>Scotti Ruggero</t>
  </si>
  <si>
    <t>Roma Futura &gt;&gt; Testa Martina &gt;&gt; Voto</t>
  </si>
  <si>
    <t>Testa Martina</t>
  </si>
  <si>
    <t>Roma Futura &gt;&gt; Silipo Guido &gt;&gt; Voto</t>
  </si>
  <si>
    <t>Silipo Guido</t>
  </si>
  <si>
    <t>Roma Futura &gt;&gt; Tolino Francesca &gt;&gt; Voto</t>
  </si>
  <si>
    <t>Tolino Francesca</t>
  </si>
  <si>
    <t>Roma Futura &gt;&gt; Tomassi Roberto &gt;&gt; Voto</t>
  </si>
  <si>
    <t>Tomassi Roberto</t>
  </si>
  <si>
    <t>Roma Futura &gt;&gt; Vitelli Maria Assunta &gt;&gt; Voto</t>
  </si>
  <si>
    <t>Vitelli Maria Assunta</t>
  </si>
  <si>
    <t>Roma Futura &gt;&gt; Trimaldi Marco &gt;&gt; Voto</t>
  </si>
  <si>
    <t>Trimaldi Marco</t>
  </si>
  <si>
    <t>Roma Futura &gt;&gt; Turris Manuele &gt;&gt; Voto</t>
  </si>
  <si>
    <t>Turris Manuele</t>
  </si>
  <si>
    <t>Roma Futura &gt;&gt; Valentini Riccardo &gt;&gt; Voto</t>
  </si>
  <si>
    <t>Valentini Riccardo</t>
  </si>
  <si>
    <t>Roma Futura &gt;&gt; Zaccone Michele &gt;&gt; Voto</t>
  </si>
  <si>
    <t>Zaccone Michele</t>
  </si>
  <si>
    <t>Sinistra Civica Ecologista &gt;&gt; Agostini Roberta &gt;&gt; Voto</t>
  </si>
  <si>
    <t>Sinistra Civica Ecologista</t>
  </si>
  <si>
    <t>Agostini Roberta</t>
  </si>
  <si>
    <t>Sinistra Civica Ecologista &gt;&gt; Cicculli Michela &gt;&gt; Voto</t>
  </si>
  <si>
    <t>Cicculli Michela</t>
  </si>
  <si>
    <t>Sinistra Civica Ecologista &gt;&gt; Grassadonia Marilena &gt;&gt; Voto</t>
  </si>
  <si>
    <t>Grassadonia Marilena</t>
  </si>
  <si>
    <t>Sinistra Civica Ecologista &gt;&gt; Libutti Giuseppe &gt;&gt; Voto</t>
  </si>
  <si>
    <t>Libutti Giuseppe</t>
  </si>
  <si>
    <t>Sinistra Civica Ecologista &gt;&gt; Perrone Fabio &gt;&gt; Voto</t>
  </si>
  <si>
    <t>Perrone Fabio</t>
  </si>
  <si>
    <t>Sinistra Civica Ecologista &gt;&gt; Abrusci Michele &gt;&gt; Voto</t>
  </si>
  <si>
    <t>Abrusci Michele</t>
  </si>
  <si>
    <t>Sinistra Civica Ecologista &gt;&gt; Angelini Federica &gt;&gt; Voto</t>
  </si>
  <si>
    <t>Angelini Federica</t>
  </si>
  <si>
    <t>Sinistra Civica Ecologista &gt;&gt; Arrigo Giulia &gt;&gt; Voto</t>
  </si>
  <si>
    <t>Arrigo Giulia</t>
  </si>
  <si>
    <t>Sinistra Civica Ecologista &gt;&gt; Balducci Paola &gt;&gt; Voto</t>
  </si>
  <si>
    <t>Balducci Paola</t>
  </si>
  <si>
    <t>Sinistra Civica Ecologista &gt;&gt; Barros Paolo &gt;&gt; Voto</t>
  </si>
  <si>
    <t>Barros Paolo</t>
  </si>
  <si>
    <t>Sinistra Civica Ecologista &gt;&gt; Capurso Antonella &gt;&gt; Voto</t>
  </si>
  <si>
    <t>Capurso Antonella</t>
  </si>
  <si>
    <t>Sinistra Civica Ecologista &gt;&gt; Caroselli Stefano &gt;&gt; Voto</t>
  </si>
  <si>
    <t>Caroselli Stefano</t>
  </si>
  <si>
    <t>Sinistra Civica Ecologista &gt;&gt; Carrozzi Maurizio &gt;&gt; Voto</t>
  </si>
  <si>
    <t>Carrozzi Maurizio</t>
  </si>
  <si>
    <t>Sinistra Civica Ecologista &gt;&gt; Castellani Mauro &gt;&gt; Voto</t>
  </si>
  <si>
    <t>Castellani Mauro</t>
  </si>
  <si>
    <t>Sinistra Civica Ecologista &gt;&gt; Cesaretti Annamaria &gt;&gt; Voto</t>
  </si>
  <si>
    <t>Cesaretti Annamaria</t>
  </si>
  <si>
    <t>Sinistra Civica Ecologista &gt;&gt; Coccia Luca &gt;&gt; Voto</t>
  </si>
  <si>
    <t>Coccia Luca</t>
  </si>
  <si>
    <t>Sinistra Civica Ecologista &gt;&gt; De Chiara Teresa &gt;&gt; Voto</t>
  </si>
  <si>
    <t>De Chiara Teresa</t>
  </si>
  <si>
    <t>Sinistra Civica Ecologista &gt;&gt; D’Elia FIoriana &gt;&gt; Voto</t>
  </si>
  <si>
    <t>D’Elia FIoriana</t>
  </si>
  <si>
    <t>Sinistra Civica Ecologista &gt;&gt; D’Ortenzio Marina &gt;&gt; Voto</t>
  </si>
  <si>
    <t>D’Ortenzio Marina</t>
  </si>
  <si>
    <t>Sinistra Civica Ecologista &gt;&gt; Padda Fabio &gt;&gt; Voto</t>
  </si>
  <si>
    <t>Padda Fabio</t>
  </si>
  <si>
    <t>Sinistra Civica Ecologista &gt;&gt; Falzone Andrea &gt;&gt; Voto</t>
  </si>
  <si>
    <t>Falzone Andrea</t>
  </si>
  <si>
    <t>Sinistra Civica Ecologista &gt;&gt; Frattarelli Maurizio &gt;&gt; Voto</t>
  </si>
  <si>
    <t>Frattarelli Maurizio</t>
  </si>
  <si>
    <t>Sinistra Civica Ecologista &gt;&gt; Giorgi Roberto &gt;&gt; Voto</t>
  </si>
  <si>
    <t>Giorgi Roberto</t>
  </si>
  <si>
    <t>Sinistra Civica Ecologista &gt;&gt; Glejeses Maria Luisa &gt;&gt; Voto</t>
  </si>
  <si>
    <t>Glejeses Maria Luisa</t>
  </si>
  <si>
    <t>Sinistra Civica Ecologista &gt;&gt; Innocenti Marco &gt;&gt; Voto</t>
  </si>
  <si>
    <t>Innocenti Marco</t>
  </si>
  <si>
    <t>Sinistra Civica Ecologista &gt;&gt; Leuci Flavia &gt;&gt; Voto</t>
  </si>
  <si>
    <t>Leuci Flavia</t>
  </si>
  <si>
    <t>Sinistra Civica Ecologista &gt;&gt; Lufrangi Franco &gt;&gt; Voto</t>
  </si>
  <si>
    <t>Lufrangi Franco</t>
  </si>
  <si>
    <t>Sinistra Civica Ecologista &gt;&gt; Luparelli Alessandro &gt;&gt; Voto</t>
  </si>
  <si>
    <t>Luparelli Alessandro</t>
  </si>
  <si>
    <t>Sinistra Civica Ecologista &gt;&gt; Mameli Riccardo &gt;&gt; Voto</t>
  </si>
  <si>
    <t>Mameli Riccardo</t>
  </si>
  <si>
    <t>Sinistra Civica Ecologista &gt;&gt; Mancini Luca &gt;&gt; Voto</t>
  </si>
  <si>
    <t>Mancini Luca</t>
  </si>
  <si>
    <t>Sinistra Civica Ecologista &gt;&gt; Manzo Monia &gt;&gt; Voto</t>
  </si>
  <si>
    <t>Manzo Monia</t>
  </si>
  <si>
    <t>Sinistra Civica Ecologista &gt;&gt; Marchese Alessandra &gt;&gt; Voto</t>
  </si>
  <si>
    <t>Marchese Alessandra</t>
  </si>
  <si>
    <t>Sinistra Civica Ecologista &gt;&gt; Marianello Daniela &gt;&gt; Voto</t>
  </si>
  <si>
    <t>Marianello Daniela</t>
  </si>
  <si>
    <t>Sinistra Civica Ecologista &gt;&gt; Martinelli Carlo Dario &gt;&gt; Voto</t>
  </si>
  <si>
    <t>Martinelli Carlo Dario</t>
  </si>
  <si>
    <t>Sinistra Civica Ecologista &gt;&gt; Mazzanti Nadia &gt;&gt; Voto</t>
  </si>
  <si>
    <t>Mazzanti Nadia</t>
  </si>
  <si>
    <t>Sinistra Civica Ecologista &gt;&gt; Muscaridola Linda &gt;&gt; Voto</t>
  </si>
  <si>
    <t>Muscaridola Linda</t>
  </si>
  <si>
    <t>Sinistra Civica Ecologista &gt;&gt; Nascia Leopoldo &gt;&gt; Voto</t>
  </si>
  <si>
    <t>Nascia Leopoldo</t>
  </si>
  <si>
    <t>Sinistra Civica Ecologista &gt;&gt; Papini Ehsabetta &gt;&gt; Voto</t>
  </si>
  <si>
    <t>Papini Ehsabetta</t>
  </si>
  <si>
    <t>Sinistra Civica Ecologista &gt;&gt; Quintiliani Antonio &gt;&gt; Voto</t>
  </si>
  <si>
    <t>Quintiliani Antonio</t>
  </si>
  <si>
    <t>Sinistra Civica Ecologista &gt;&gt; Ricci Michelangelo &gt;&gt; Voto</t>
  </si>
  <si>
    <t>Ricci Michelangelo</t>
  </si>
  <si>
    <t>Sinistra Civica Ecologista &gt;&gt; Rocchi Roberto &gt;&gt; Voto</t>
  </si>
  <si>
    <t>Rocchi Roberto</t>
  </si>
  <si>
    <t>Sinistra Civica Ecologista &gt;&gt; Rocci Stefano &gt;&gt; Voto</t>
  </si>
  <si>
    <t>Rocci Stefano</t>
  </si>
  <si>
    <t>Sinistra Civica Ecologista &gt;&gt; Ruggeri Gian Luca &gt;&gt; Voto</t>
  </si>
  <si>
    <t>Ruggeri Gian Luca</t>
  </si>
  <si>
    <t>Sinistra Civica Ecologista &gt;&gt; Ruzza Pasquale &gt;&gt; Voto</t>
  </si>
  <si>
    <t>Ruzza Pasquale</t>
  </si>
  <si>
    <t>Sinistra Civica Ecologista &gt;&gt; Sapia Franco Antonio &gt;&gt; Voto</t>
  </si>
  <si>
    <t>Sapia Franco Antonio</t>
  </si>
  <si>
    <t>Sinistra Civica Ecologista &gt;&gt; Sterpetti Patrizia &gt;&gt; Voto</t>
  </si>
  <si>
    <t>Sterpetti Patrizia</t>
  </si>
  <si>
    <t>Sinistra Civica Ecologista &gt;&gt; Vidali Roberto &gt;&gt; Voto</t>
  </si>
  <si>
    <t>Vidali Roberto</t>
  </si>
  <si>
    <t>Sinistra Civica Ecologista &gt;&gt; Zinna Giancarla &gt;&gt; Voto</t>
  </si>
  <si>
    <t>Zinna Giancarla</t>
  </si>
  <si>
    <t>Europa Verde - Verdi &gt;&gt; Barberini Urbano &gt;&gt; Voto</t>
  </si>
  <si>
    <t>Europa Verde - Verdi</t>
  </si>
  <si>
    <t>Barberini Urbano</t>
  </si>
  <si>
    <t>Europa Verde - Verdi &gt;&gt; Ficcardi Simona &gt;&gt; Voto</t>
  </si>
  <si>
    <t>Ficcardi Simona</t>
  </si>
  <si>
    <t>Europa Verde - Verdi &gt;&gt; Calcerano Guglielmo &gt;&gt; Voto</t>
  </si>
  <si>
    <t>Calcerano Guglielmo</t>
  </si>
  <si>
    <t>Europa Verde - Verdi &gt;&gt; Bonessio Ferdinando &gt;&gt; Voto</t>
  </si>
  <si>
    <t>Bonessio Ferdinando</t>
  </si>
  <si>
    <t>Europa Verde - Verdi &gt;&gt; Saraceno Simona &gt;&gt; Voto</t>
  </si>
  <si>
    <t>Saraceno Simona</t>
  </si>
  <si>
    <t>Europa Verde - Verdi &gt;&gt; Bottoni Simona &gt;&gt; Voto</t>
  </si>
  <si>
    <t>Bottoni Simona</t>
  </si>
  <si>
    <t>Europa Verde - Verdi &gt;&gt; Cerofolini Alessandro &gt;&gt; Voto</t>
  </si>
  <si>
    <t>Cerofolini Alessandro</t>
  </si>
  <si>
    <t>Europa Verde - Verdi &gt;&gt; Scifoni Flavia &gt;&gt; Voto</t>
  </si>
  <si>
    <t>Scifoni Flavia</t>
  </si>
  <si>
    <t>Europa Verde - Verdi &gt;&gt; Della Valle Caterina &gt;&gt; Voto</t>
  </si>
  <si>
    <t>Della Valle Caterina</t>
  </si>
  <si>
    <t>Europa Verde - Verdi &gt;&gt; Pettini Francesco &gt;&gt; Voto</t>
  </si>
  <si>
    <t>Pettini Francesco</t>
  </si>
  <si>
    <t>Europa Verde - Verdi &gt;&gt; Grassi Lorenzo &gt;&gt; Voto</t>
  </si>
  <si>
    <t>Grassi Lorenzo</t>
  </si>
  <si>
    <t>Europa Verde - Verdi &gt;&gt; Natali Ada &gt;&gt; Voto</t>
  </si>
  <si>
    <t>Natali Ada</t>
  </si>
  <si>
    <t>Europa Verde - Verdi &gt;&gt; Corrente Giulio &gt;&gt; Voto</t>
  </si>
  <si>
    <t>Corrente Giulio</t>
  </si>
  <si>
    <t>Europa Verde - Verdi &gt;&gt; Iatco Natalia &gt;&gt; Voto</t>
  </si>
  <si>
    <t>Iatco Natalia</t>
  </si>
  <si>
    <t>Europa Verde - Verdi &gt;&gt; Di Santo Roberto &gt;&gt; Voto</t>
  </si>
  <si>
    <t>Di Santo Roberto</t>
  </si>
  <si>
    <t>Europa Verde - Verdi &gt;&gt; Barbuto Florinda &gt;&gt; Voto</t>
  </si>
  <si>
    <t>Barbuto Florinda</t>
  </si>
  <si>
    <t>Europa Verde - Verdi &gt;&gt; Papi Marco &gt;&gt; Voto</t>
  </si>
  <si>
    <t>Papi Marco</t>
  </si>
  <si>
    <t>Europa Verde - Verdi &gt;&gt; Cavaliere Alessandro &gt;&gt; Voto</t>
  </si>
  <si>
    <t>Cavaliere Alessandro</t>
  </si>
  <si>
    <t>Europa Verde - Verdi &gt;&gt; Abeti Sofia &gt;&gt; Voto</t>
  </si>
  <si>
    <t>Abeti Sofia</t>
  </si>
  <si>
    <t>Europa Verde - Verdi &gt;&gt; Albanese Alessandro &gt;&gt; Voto</t>
  </si>
  <si>
    <t>Albanese Alessandro</t>
  </si>
  <si>
    <t>Europa Verde - Verdi &gt;&gt; Antonell i Stefano &gt;&gt; Voto</t>
  </si>
  <si>
    <t>Antonell i Stefano</t>
  </si>
  <si>
    <t>Europa Verde - Verdi &gt;&gt; Barisano Silvia &gt;&gt; Voto</t>
  </si>
  <si>
    <t>Barisano Silvia</t>
  </si>
  <si>
    <t>Europa Verde - Verdi &gt;&gt; Celio Flaviana &gt;&gt; Voto</t>
  </si>
  <si>
    <t>Celio Flaviana</t>
  </si>
  <si>
    <t>Europa Verde - Verdi &gt;&gt; Calderari Fernando &gt;&gt; Voto</t>
  </si>
  <si>
    <t>Calderari Fernando</t>
  </si>
  <si>
    <t>Europa Verde - Verdi &gt;&gt; Conticelli Maria Rita &gt;&gt; Voto</t>
  </si>
  <si>
    <t>Conticelli Maria Rita</t>
  </si>
  <si>
    <t>Europa Verde - Verdi &gt;&gt; Cimaglia Marco &gt;&gt; Voto</t>
  </si>
  <si>
    <t>Cimaglia Marco</t>
  </si>
  <si>
    <t>Europa Verde - Verdi &gt;&gt; Della Manna Elisabetta &gt;&gt; Voto</t>
  </si>
  <si>
    <t>Della Manna Elisabetta</t>
  </si>
  <si>
    <t>Europa Verde - Verdi &gt;&gt; Coppotelli Angelo &gt;&gt; Voto</t>
  </si>
  <si>
    <t>Coppotelli Angelo</t>
  </si>
  <si>
    <t>Europa Verde - Verdi &gt;&gt; Di Vito Antonietta &gt;&gt; Voto</t>
  </si>
  <si>
    <t>Di Vito Antonietta</t>
  </si>
  <si>
    <t>Europa Verde - Verdi &gt;&gt; Crescenzi Alessandro &gt;&gt; Voto</t>
  </si>
  <si>
    <t>Crescenzi Alessandro</t>
  </si>
  <si>
    <t>Europa Verde - Verdi &gt;&gt; Guglielmi Federica &gt;&gt; Voto</t>
  </si>
  <si>
    <t>Guglielmi Federica</t>
  </si>
  <si>
    <t>Europa Verde - Verdi &gt;&gt; Curti Dario &gt;&gt; Voto</t>
  </si>
  <si>
    <t>Curti Dario</t>
  </si>
  <si>
    <t>Europa Verde - Verdi &gt;&gt; Lollobrigida Consuelo &gt;&gt; Voto</t>
  </si>
  <si>
    <t>Lollobrigida Consuelo</t>
  </si>
  <si>
    <t>Europa Verde - Verdi &gt;&gt; De Luca Paolo &gt;&gt; Voto</t>
  </si>
  <si>
    <t>De Luca Paolo</t>
  </si>
  <si>
    <t>Europa Verde - Verdi &gt;&gt; Massari Tamara &gt;&gt; Voto</t>
  </si>
  <si>
    <t>Massari Tamara</t>
  </si>
  <si>
    <t>Europa Verde - Verdi &gt;&gt; Fabretti Giorgio &gt;&gt; Voto</t>
  </si>
  <si>
    <t>Fabretti Giorgio</t>
  </si>
  <si>
    <t>Europa Verde - Verdi &gt;&gt; Gentile Roberto &gt;&gt; Voto</t>
  </si>
  <si>
    <t>Gentile Roberto</t>
  </si>
  <si>
    <t>Europa Verde - Verdi &gt;&gt; Proietti Federica &gt;&gt; Voto</t>
  </si>
  <si>
    <t>Proietti Federica</t>
  </si>
  <si>
    <t>Europa Verde - Verdi &gt;&gt; Giampaoli Giandaniele &gt;&gt; Voto</t>
  </si>
  <si>
    <t>Giampaoli Giandaniele</t>
  </si>
  <si>
    <t>Europa Verde - Verdi &gt;&gt; Tartaglia Giorgia &gt;&gt; Voto</t>
  </si>
  <si>
    <t>Tartaglia Giorgia</t>
  </si>
  <si>
    <t>Europa Verde - Verdi &gt;&gt; Gnerre Lepre Alessandro &gt;&gt; Voto</t>
  </si>
  <si>
    <t>Gnerre Lepre Alessandro</t>
  </si>
  <si>
    <t>Europa Verde - Verdi &gt;&gt; Turchi Francesca &gt;&gt; Voto</t>
  </si>
  <si>
    <t>Turchi Francesca</t>
  </si>
  <si>
    <t>Europa Verde - Verdi &gt;&gt; Mazzone Ivan &gt;&gt; Voto</t>
  </si>
  <si>
    <t>Mazzone Ivan</t>
  </si>
  <si>
    <t>Europa Verde - Verdi &gt;&gt; Morgillo Emanuele &gt;&gt; Voto</t>
  </si>
  <si>
    <t>Morgillo Emanuele</t>
  </si>
  <si>
    <t>Europa Verde - Verdi &gt;&gt; Pavoncello Vittorio &gt;&gt; Voto</t>
  </si>
  <si>
    <t>Pavoncello Vittorio</t>
  </si>
  <si>
    <t>Europa Verde - Verdi &gt;&gt; Appolloni Strina Claudio &gt;&gt; Voto</t>
  </si>
  <si>
    <t>Appolloni Strina Claudio</t>
  </si>
  <si>
    <t>Europa Verde - Verdi &gt;&gt; Tramontana Saverio &gt;&gt; Voto</t>
  </si>
  <si>
    <t>Tramontana Saverio</t>
  </si>
  <si>
    <t>Europa Verde - Verdi &gt;&gt; Zadro Cristina &gt;&gt; Voto</t>
  </si>
  <si>
    <t>Zadro Cristina</t>
  </si>
  <si>
    <t>Submission Date</t>
  </si>
  <si>
    <t>No Label</t>
  </si>
  <si>
    <t>Sezione Elettorale</t>
  </si>
  <si>
    <t>Partito Democratico &gt;&gt; Leodori Daniele &gt;&gt; Voto</t>
  </si>
  <si>
    <t>Partito Democratico &gt;&gt; Avenali Cristiana &gt;&gt; Voto</t>
  </si>
  <si>
    <t>Partito Democratico &gt;&gt; Alessandri Mauro &gt;&gt; Voto</t>
  </si>
  <si>
    <t>Partito Democratico &gt;&gt; Ciarla Mario &gt;&gt; Voto</t>
  </si>
  <si>
    <t>Partito Democratico &gt;&gt; Califano Michela &gt;&gt; Voto</t>
  </si>
  <si>
    <t>Partito Democratico &gt;&gt; De Vita Carlo &gt;&gt; Voto</t>
  </si>
  <si>
    <t>Partito Democratico &gt;&gt; Canini Tiziana &gt;&gt; Voto</t>
  </si>
  <si>
    <t>Partito Democratico &gt;&gt; Federico Stefano &gt;&gt; Voto</t>
  </si>
  <si>
    <t>Partito Democratico &gt;&gt; Castellano Vita Elisabetta &gt;&gt; Voto</t>
  </si>
  <si>
    <t>Partito Democratico &gt;&gt; Garufi Alessandro &gt;&gt; Voto</t>
  </si>
  <si>
    <t>Partito Democratico &gt;&gt; D'Annibale Luana &gt;&gt; Voto</t>
  </si>
  <si>
    <t>Partito Democratico &gt;&gt; Lena Rodolfo &gt;&gt; Voto</t>
  </si>
  <si>
    <t>Partito Democratico &gt;&gt; Droghei Emanuela &gt;&gt; Voto</t>
  </si>
  <si>
    <t>Partito Democratico &gt;&gt; Lucci Massimo &gt;&gt; Voto</t>
  </si>
  <si>
    <t>Partito Democratico &gt;&gt; Lima Moralis Sonia &gt;&gt; Voto</t>
  </si>
  <si>
    <t>Partito Democratico &gt;&gt; Manzari Giovanni &gt;&gt; Voto</t>
  </si>
  <si>
    <t>Partito Democratico &gt;&gt; Mattia Eleonora &gt;&gt; Voto</t>
  </si>
  <si>
    <t>Partito Democratico &gt;&gt; Milo Massimo &gt;&gt; Voto</t>
  </si>
  <si>
    <t>Partito Democratico &gt;&gt; Oliva Irina &gt;&gt; Voto</t>
  </si>
  <si>
    <t>Partito Democratico &gt;&gt; Minnucci Emiliano &gt;&gt; Voto</t>
  </si>
  <si>
    <t>Partito Democratico &gt;&gt; Pacitto Assunta &gt;&gt; Voto</t>
  </si>
  <si>
    <t>Partito Democratico &gt;&gt; Pizziconi Andrea &gt;&gt; Voto</t>
  </si>
  <si>
    <t>Partito Democratico &gt;&gt; Persili Gabriella &gt;&gt; Voto</t>
  </si>
  <si>
    <t>Partito Democratico &gt;&gt; Santoro Leonardo &gt;&gt; Voto</t>
  </si>
  <si>
    <t>Partito Democratico &gt;&gt; Sanzolini Simonetta &gt;&gt; Voto</t>
  </si>
  <si>
    <t>Partito Democratico &gt;&gt; Tantillo Michele &gt;&gt; Voto</t>
  </si>
  <si>
    <t>Partito Democratico &gt;&gt; Salvati Beatrice &gt;&gt; Voto</t>
  </si>
  <si>
    <t>Partito Democratico &gt;&gt; Tiberi Renzo &gt;&gt; Voto</t>
  </si>
  <si>
    <t>Partito Democratico &gt;&gt; Sciamplicotti Marika &gt;&gt; Voto</t>
  </si>
  <si>
    <t>Partito Democratico &gt;&gt; Valeriani Massimiliano &gt;&gt; Voto</t>
  </si>
  <si>
    <t>Partito Democratico &gt;&gt; Spicola Carmela &gt;&gt; Voto</t>
  </si>
  <si>
    <t>Submission ID</t>
  </si>
  <si>
    <t>2023-02-13 16:01:46</t>
  </si>
  <si>
    <t>2023-02-13 16:22:46</t>
  </si>
  <si>
    <t>2023-02-13 16:24:17</t>
  </si>
  <si>
    <t>2023-02-13 16:24:25</t>
  </si>
  <si>
    <t>2023-02-13 16:25:25</t>
  </si>
  <si>
    <t>2023-02-13 16:27:32</t>
  </si>
  <si>
    <t>2023-02-13 16:28:59</t>
  </si>
  <si>
    <t>2023-02-13 16:29:53</t>
  </si>
  <si>
    <t>2023-02-13 16:35:22</t>
  </si>
  <si>
    <t>2023-02-13 16:40:03</t>
  </si>
  <si>
    <t>2023-02-13 16:42:24</t>
  </si>
  <si>
    <t>2023-02-13 16:43:34</t>
  </si>
  <si>
    <t>2023-02-13 16:49:54</t>
  </si>
  <si>
    <t>2023-02-13 16:50:50</t>
  </si>
  <si>
    <t>2023-02-13 16:51:29</t>
  </si>
  <si>
    <t>2023-02-13 16:51:43</t>
  </si>
  <si>
    <t>2023-02-13 16:54:54</t>
  </si>
  <si>
    <t>2023-02-13 16:56:33</t>
  </si>
  <si>
    <t>2023-02-13 17:00:20</t>
  </si>
  <si>
    <t>2023-02-13 17:01:29</t>
  </si>
  <si>
    <t>2023-02-13 17:03:05</t>
  </si>
  <si>
    <t>2023-02-13 17:09:17</t>
  </si>
  <si>
    <t>2023-02-13 17:10:27</t>
  </si>
  <si>
    <t>2023-02-13 17:10:44</t>
  </si>
  <si>
    <t>2023-02-13 17:12:59</t>
  </si>
  <si>
    <t>2023-02-13 17:17:11</t>
  </si>
  <si>
    <t>2023-02-13 17:18:53</t>
  </si>
  <si>
    <t>2023-02-13 17:21:57</t>
  </si>
  <si>
    <t>2023-02-13 17:27:43</t>
  </si>
  <si>
    <t>2023-02-13 17:31:48</t>
  </si>
  <si>
    <t>2023-02-13 17:33:53</t>
  </si>
  <si>
    <t>2023-02-13 17:36:42</t>
  </si>
  <si>
    <t>2023-02-13 17:38:43</t>
  </si>
  <si>
    <t>2023-02-13 17:40:50</t>
  </si>
  <si>
    <t>2023-02-13 17:42:16</t>
  </si>
  <si>
    <t>2023-02-13 17:42:36</t>
  </si>
  <si>
    <t>2023-02-13 17:42:44</t>
  </si>
  <si>
    <t>2023-02-13 17:43:10</t>
  </si>
  <si>
    <t>2023-02-13 17:43:47</t>
  </si>
  <si>
    <t>2023-02-13 17:44:34</t>
  </si>
  <si>
    <t>2023-02-13 17:45:30</t>
  </si>
  <si>
    <t>2023-02-13 17:47:12</t>
  </si>
  <si>
    <t>2023-02-13 17:47:39</t>
  </si>
  <si>
    <t>2023-02-13 17:48:40</t>
  </si>
  <si>
    <t>2023-02-13 17:48:57</t>
  </si>
  <si>
    <t>2023-02-13 17:50:03</t>
  </si>
  <si>
    <t>2023-02-13 17:50:33</t>
  </si>
  <si>
    <t>2023-02-13 17:50:58</t>
  </si>
  <si>
    <t>2023-02-13 17:51:37</t>
  </si>
  <si>
    <t>2023-02-13 17:52:06</t>
  </si>
  <si>
    <t>2023-02-13 17:54:00</t>
  </si>
  <si>
    <t>2023-02-13 17:54:32</t>
  </si>
  <si>
    <t>2023-02-13 17:55:01</t>
  </si>
  <si>
    <t>2023-02-13 17:57:20</t>
  </si>
  <si>
    <t>2023-02-13 17:58:10</t>
  </si>
  <si>
    <t>2023-02-13 17:59:21</t>
  </si>
  <si>
    <t>2023-02-13 18:01:20</t>
  </si>
  <si>
    <t>2023-02-13 18:01:53</t>
  </si>
  <si>
    <t>2023-02-13 18:03:32</t>
  </si>
  <si>
    <t>2023-02-13 18:07:39</t>
  </si>
  <si>
    <t>2023-02-13 18:08:18</t>
  </si>
  <si>
    <t>2023-02-13 18:09:17</t>
  </si>
  <si>
    <t>2023-02-13 18:10:12</t>
  </si>
  <si>
    <t>2023-02-13 18:11:54</t>
  </si>
  <si>
    <t>2023-02-13 18:13:11</t>
  </si>
  <si>
    <t>2023-02-13 18:14:56</t>
  </si>
  <si>
    <t>2023-02-13 18:17:15</t>
  </si>
  <si>
    <t>2023-02-13 18:17:19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</si>
</sst>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1"/>
      <color rgb="FF000000"/>
      <name val="Calibri"/>
    </font>
    <font>
      <sz val="8"/>
      <color theme="1"/>
      <name val="Arial"/>
      <scheme val="minor"/>
    </font>
    <font>
      <b/>
      <sz val="8"/>
      <color theme="1"/>
      <name val="Arial"/>
      <scheme val="minor"/>
    </font>
    <font>
      <sz val="8"/>
      <color theme="1"/>
      <name val="Calibri"/>
    </font>
    <font>
      <b/>
      <sz val="8"/>
      <color theme="1"/>
      <name val="Calibri"/>
    </font>
    <font>
      <b/>
      <sz val="11"/>
      <color theme="1"/>
      <name val="Calibri"/>
    </font>
    <font>
      <b/>
      <sz val="11"/>
      <color theme="1"/>
      <name val="Arial"/>
      <scheme val="minor"/>
    </font>
    <font>
      <sz val="11"/>
      <color rgb="FF000000"/>
      <name val="Inconsolata"/>
    </font>
    <font>
      <sz val="11"/>
      <color theme="1"/>
      <name val="Arial"/>
      <scheme val="minor"/>
    </font>
    <font>
      <b/>
      <sz val="11"/>
      <color rgb="FF000000"/>
      <name val="Inconsolata"/>
    </font>
    <font>
      <sz val="10"/>
      <color rgb="FFFFFFFF"/>
      <name val="Arial"/>
      <scheme val="minor"/>
    </font>
    <font>
      <b/>
      <i/>
      <sz val="10"/>
      <color theme="1"/>
      <name val="Arial"/>
      <scheme val="minor"/>
    </font>
    <font>
      <b/>
      <sz val="10"/>
      <color rgb="FF0000FF"/>
      <name val="Arial"/>
      <scheme val="minor"/>
    </font>
    <font>
      <sz val="11"/>
      <color theme="1"/>
      <name val="Calibri"/>
    </font>
    <font>
      <b/>
      <sz val="7"/>
      <color theme="1"/>
      <name val="Arial"/>
      <scheme val="minor"/>
    </font>
    <font>
      <sz val="10"/>
      <color rgb="FF000000"/>
      <name val="Arial"/>
      <family val="2"/>
      <scheme val="minor"/>
    </font>
    <font>
      <sz val="7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C9DAF8"/>
        <bgColor rgb="FFC9DAF8"/>
      </patternFill>
    </fill>
    <fill>
      <patternFill patternType="solid">
        <fgColor rgb="FF5B95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F0F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textRotation="45"/>
    </xf>
    <xf numFmtId="49" fontId="4" fillId="0" borderId="0" xfId="0" applyNumberFormat="1" applyFont="1" applyAlignment="1">
      <alignment textRotation="45"/>
    </xf>
    <xf numFmtId="0" fontId="5" fillId="0" borderId="0" xfId="0" applyFont="1" applyAlignment="1">
      <alignment horizontal="center" textRotation="45"/>
    </xf>
    <xf numFmtId="0" fontId="6" fillId="0" borderId="0" xfId="0" applyFont="1" applyAlignment="1">
      <alignment horizontal="left" vertical="top" textRotation="45"/>
    </xf>
    <xf numFmtId="0" fontId="7" fillId="0" borderId="1" xfId="0" applyFont="1" applyBorder="1" applyAlignment="1">
      <alignment horizontal="left" vertical="top" textRotation="45"/>
    </xf>
    <xf numFmtId="0" fontId="3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top"/>
    </xf>
    <xf numFmtId="0" fontId="8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0" fontId="9" fillId="2" borderId="3" xfId="0" applyFont="1" applyFill="1" applyBorder="1" applyAlignment="1">
      <alignment horizontal="center"/>
    </xf>
    <xf numFmtId="0" fontId="10" fillId="3" borderId="0" xfId="0" applyFont="1" applyFill="1"/>
    <xf numFmtId="49" fontId="11" fillId="0" borderId="0" xfId="0" applyNumberFormat="1" applyFont="1" applyAlignment="1">
      <alignment horizontal="left"/>
    </xf>
    <xf numFmtId="0" fontId="12" fillId="3" borderId="0" xfId="0" applyFont="1" applyFill="1" applyAlignment="1">
      <alignment horizontal="center"/>
    </xf>
    <xf numFmtId="49" fontId="1" fillId="0" borderId="0" xfId="0" applyNumberFormat="1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164" fontId="15" fillId="0" borderId="0" xfId="0" applyNumberFormat="1" applyFont="1" applyAlignment="1">
      <alignment horizontal="right" vertical="center"/>
    </xf>
    <xf numFmtId="164" fontId="15" fillId="5" borderId="0" xfId="0" applyNumberFormat="1" applyFont="1" applyFill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top"/>
    </xf>
    <xf numFmtId="0" fontId="17" fillId="2" borderId="4" xfId="0" applyFont="1" applyFill="1" applyBorder="1" applyAlignment="1">
      <alignment horizontal="center" textRotation="45" wrapText="1"/>
    </xf>
    <xf numFmtId="0" fontId="17" fillId="2" borderId="0" xfId="0" applyFont="1" applyFill="1" applyAlignment="1">
      <alignment horizontal="center" textRotation="45" wrapText="1"/>
    </xf>
    <xf numFmtId="0" fontId="18" fillId="6" borderId="5" xfId="0" applyFont="1" applyFill="1" applyBorder="1" applyAlignment="1">
      <alignment wrapText="1"/>
    </xf>
    <xf numFmtId="0" fontId="19" fillId="7" borderId="6" xfId="0" applyFont="1" applyFill="1" applyBorder="1" applyAlignment="1">
      <alignment vertical="top" wrapText="1"/>
    </xf>
    <xf numFmtId="0" fontId="19" fillId="7" borderId="7" xfId="0" applyFont="1" applyFill="1" applyBorder="1" applyAlignment="1">
      <alignment vertical="top" wrapText="1"/>
    </xf>
    <xf numFmtId="0" fontId="20" fillId="8" borderId="8" xfId="0" applyFont="1" applyFill="1" applyBorder="1" applyAlignment="1">
      <alignment horizontal="right" vertical="top" wrapText="1"/>
    </xf>
    <xf numFmtId="0" fontId="20" fillId="8" borderId="9" xfId="0" applyFont="1" applyFill="1" applyBorder="1" applyAlignment="1">
      <alignment horizontal="right" vertical="top" wrapText="1"/>
    </xf>
    <xf numFmtId="0" fontId="20" fillId="7" borderId="8" xfId="0" applyFont="1" applyFill="1" applyBorder="1" applyAlignment="1">
      <alignment horizontal="right" vertical="top" wrapText="1"/>
    </xf>
    <xf numFmtId="0" fontId="20" fillId="7" borderId="9" xfId="0" applyFont="1" applyFill="1" applyBorder="1" applyAlignment="1">
      <alignment horizontal="right" vertical="top" wrapText="1"/>
    </xf>
    <xf numFmtId="0" fontId="18" fillId="8" borderId="5" xfId="0" applyFont="1" applyFill="1" applyBorder="1" applyAlignment="1">
      <alignment wrapText="1"/>
    </xf>
    <xf numFmtId="0" fontId="10" fillId="8" borderId="5" xfId="0" applyFont="1" applyFill="1" applyBorder="1" applyAlignment="1">
      <alignment horizontal="right" wrapText="1"/>
    </xf>
    <xf numFmtId="0" fontId="18" fillId="7" borderId="5" xfId="0" applyFont="1" applyFill="1" applyBorder="1" applyAlignment="1">
      <alignment wrapText="1"/>
    </xf>
    <xf numFmtId="0" fontId="10" fillId="7" borderId="5" xfId="0" applyFont="1" applyFill="1" applyBorder="1" applyAlignment="1">
      <alignment horizontal="right" wrapText="1"/>
    </xf>
    <xf numFmtId="0" fontId="18" fillId="8" borderId="5" xfId="0" applyFont="1" applyFill="1" applyBorder="1" applyAlignment="1">
      <alignment horizontal="right" wrapText="1"/>
    </xf>
    <xf numFmtId="0" fontId="20" fillId="9" borderId="9" xfId="0" applyFont="1" applyFill="1" applyBorder="1" applyAlignment="1">
      <alignment horizontal="right" vertical="top" wrapText="1"/>
    </xf>
    <xf numFmtId="0" fontId="20" fillId="10" borderId="9" xfId="0" applyFont="1" applyFill="1" applyBorder="1" applyAlignment="1">
      <alignment horizontal="right" vertical="top" wrapText="1"/>
    </xf>
  </cellXfs>
  <cellStyles count="1">
    <cellStyle name="Normale" xfId="0" builtinId="0"/>
  </cellStyles>
  <dxfs count="1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</dxfs>
  <tableStyles count="4">
    <tableStyle name="Pivot-style" pivot="0" count="3" xr9:uid="{00000000-0011-0000-FFFF-FFFF00000000}">
      <tableStyleElement type="headerRow" dxfId="10"/>
      <tableStyleElement type="firstRowStripe" dxfId="9"/>
      <tableStyleElement type="secondRowStripe" dxfId="8"/>
    </tableStyle>
    <tableStyle name="Pivot-style 2" pivot="0" count="3" xr9:uid="{00000000-0011-0000-FFFF-FFFF01000000}">
      <tableStyleElement type="headerRow" dxfId="7"/>
      <tableStyleElement type="firstRowStripe" dxfId="6"/>
      <tableStyleElement type="secondRowStripe" dxfId="5"/>
    </tableStyle>
    <tableStyle name="Pivot-style 3" pivot="0" count="3" xr9:uid="{00000000-0011-0000-FFFF-FFFF02000000}">
      <tableStyleElement type="headerRow" dxfId="4"/>
      <tableStyleElement type="firstRowStripe" dxfId="3"/>
      <tableStyleElement type="secondRowStripe" dxfId="2"/>
    </tableStyle>
    <tableStyle name="DatiPartiti-style" pivot="0" count="2" xr9:uid="{00000000-0011-0000-FFFF-FFFF03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ExtGraph!$B$6:$B$37</c:f>
              <c:strCache>
                <c:ptCount val="32"/>
                <c:pt idx="0">
                  <c:v>Leodori Daniele</c:v>
                </c:pt>
                <c:pt idx="1">
                  <c:v>Avenali Cristiana</c:v>
                </c:pt>
                <c:pt idx="2">
                  <c:v>Alessandri Mauro</c:v>
                </c:pt>
                <c:pt idx="3">
                  <c:v>Battaglia Erica</c:v>
                </c:pt>
                <c:pt idx="4">
                  <c:v>Ciarla Mario</c:v>
                </c:pt>
                <c:pt idx="5">
                  <c:v>Califano Michela</c:v>
                </c:pt>
                <c:pt idx="6">
                  <c:v>De Vita Carlo</c:v>
                </c:pt>
                <c:pt idx="7">
                  <c:v>Canini Tiziana</c:v>
                </c:pt>
                <c:pt idx="8">
                  <c:v>Federico Stefano</c:v>
                </c:pt>
                <c:pt idx="9">
                  <c:v>Castellano Vita Elisabetta</c:v>
                </c:pt>
                <c:pt idx="10">
                  <c:v>Garufi Alessandro</c:v>
                </c:pt>
                <c:pt idx="11">
                  <c:v>D'Annibale Luana</c:v>
                </c:pt>
                <c:pt idx="12">
                  <c:v>Lena Rodolfo</c:v>
                </c:pt>
                <c:pt idx="13">
                  <c:v>Droghei Emanuela</c:v>
                </c:pt>
                <c:pt idx="14">
                  <c:v>Lucci Massimo</c:v>
                </c:pt>
                <c:pt idx="15">
                  <c:v>Lima Moralis Sonia</c:v>
                </c:pt>
                <c:pt idx="16">
                  <c:v>Manzari Giovanni</c:v>
                </c:pt>
                <c:pt idx="17">
                  <c:v>Mattia Eleonora</c:v>
                </c:pt>
                <c:pt idx="18">
                  <c:v>Milo Massimo</c:v>
                </c:pt>
                <c:pt idx="19">
                  <c:v>Oliva Irina</c:v>
                </c:pt>
                <c:pt idx="20">
                  <c:v>Minnucci Emiliano</c:v>
                </c:pt>
                <c:pt idx="21">
                  <c:v>Pacitto Assunta</c:v>
                </c:pt>
                <c:pt idx="22">
                  <c:v>Pizziconi Andrea</c:v>
                </c:pt>
                <c:pt idx="23">
                  <c:v>Persili Gabriella</c:v>
                </c:pt>
                <c:pt idx="24">
                  <c:v>Santoro Leonardo</c:v>
                </c:pt>
                <c:pt idx="25">
                  <c:v>Sanzolini Simonetta</c:v>
                </c:pt>
                <c:pt idx="26">
                  <c:v>Tantillo Michele</c:v>
                </c:pt>
                <c:pt idx="27">
                  <c:v>Salvati Beatrice</c:v>
                </c:pt>
                <c:pt idx="28">
                  <c:v>Tiberi Renzo</c:v>
                </c:pt>
                <c:pt idx="29">
                  <c:v>Sciamplicotti Marika</c:v>
                </c:pt>
                <c:pt idx="30">
                  <c:v>Valeriani Massimiliano</c:v>
                </c:pt>
                <c:pt idx="31">
                  <c:v>Spicola Carmela</c:v>
                </c:pt>
              </c:strCache>
            </c:strRef>
          </c:cat>
          <c:val>
            <c:numRef>
              <c:f>ExtGraph!$C$6:$C$37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B83-431A-92B6-922554AF3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140894"/>
        <c:axId val="998220548"/>
      </c:barChart>
      <c:catAx>
        <c:axId val="13014089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998220548"/>
        <c:crosses val="autoZero"/>
        <c:auto val="1"/>
        <c:lblAlgn val="ctr"/>
        <c:lblOffset val="100"/>
        <c:noMultiLvlLbl val="1"/>
      </c:catAx>
      <c:valAx>
        <c:axId val="99822054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it-IT"/>
          </a:p>
        </c:txPr>
        <c:crossAx val="13014089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it-IT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2" name="Chart 1" title="Gra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1:C4" headerRowCount="0">
  <tableColumns count="1">
    <tableColumn id="1" xr3:uid="{00000000-0010-0000-0000-000001000000}" name="Column1"/>
  </tableColumns>
  <tableStyleInfo name="Pivot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D1:D37" headerRowCount="0">
  <tableColumns count="1">
    <tableColumn id="1" xr3:uid="{00000000-0010-0000-0100-000001000000}" name="Column1"/>
  </tableColumns>
  <tableStyleInfo name="Pivot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E1:HR37" headerRowCount="0">
  <tableColumns count="222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670" xr3:uid="{00000000-0010-0000-0200-00009E020000}" name="Column670"/>
    <tableColumn id="671" xr3:uid="{00000000-0010-0000-0200-00009F020000}" name="Column671"/>
    <tableColumn id="672" xr3:uid="{00000000-0010-0000-0200-0000A0020000}" name="Column672"/>
    <tableColumn id="673" xr3:uid="{00000000-0010-0000-0200-0000A1020000}" name="Column673"/>
    <tableColumn id="674" xr3:uid="{00000000-0010-0000-0200-0000A2020000}" name="Column674"/>
    <tableColumn id="675" xr3:uid="{00000000-0010-0000-0200-0000A3020000}" name="Column675"/>
    <tableColumn id="676" xr3:uid="{00000000-0010-0000-0200-0000A4020000}" name="Column676"/>
    <tableColumn id="677" xr3:uid="{00000000-0010-0000-0200-0000A5020000}" name="Column677"/>
    <tableColumn id="678" xr3:uid="{00000000-0010-0000-0200-0000A6020000}" name="Column678"/>
    <tableColumn id="679" xr3:uid="{00000000-0010-0000-0200-0000A7020000}" name="Column679"/>
    <tableColumn id="680" xr3:uid="{00000000-0010-0000-0200-0000A8020000}" name="Column680"/>
    <tableColumn id="681" xr3:uid="{00000000-0010-0000-0200-0000A9020000}" name="Column681"/>
    <tableColumn id="682" xr3:uid="{00000000-0010-0000-0200-0000AA020000}" name="Column682"/>
    <tableColumn id="683" xr3:uid="{00000000-0010-0000-0200-0000AB020000}" name="Column683"/>
    <tableColumn id="684" xr3:uid="{00000000-0010-0000-0200-0000AC020000}" name="Column684"/>
    <tableColumn id="685" xr3:uid="{00000000-0010-0000-0200-0000AD020000}" name="Column685"/>
    <tableColumn id="686" xr3:uid="{00000000-0010-0000-0200-0000AE020000}" name="Column686"/>
    <tableColumn id="687" xr3:uid="{00000000-0010-0000-0200-0000AF020000}" name="Column687"/>
    <tableColumn id="688" xr3:uid="{00000000-0010-0000-0200-0000B0020000}" name="Column688"/>
    <tableColumn id="689" xr3:uid="{00000000-0010-0000-0200-0000B1020000}" name="Column689"/>
    <tableColumn id="690" xr3:uid="{00000000-0010-0000-0200-0000B2020000}" name="Column690"/>
    <tableColumn id="691" xr3:uid="{00000000-0010-0000-0200-0000B3020000}" name="Column691"/>
    <tableColumn id="692" xr3:uid="{00000000-0010-0000-0200-0000B4020000}" name="Column692"/>
    <tableColumn id="693" xr3:uid="{00000000-0010-0000-0200-0000B5020000}" name="Column693"/>
    <tableColumn id="694" xr3:uid="{00000000-0010-0000-0200-0000B6020000}" name="Column694"/>
    <tableColumn id="695" xr3:uid="{00000000-0010-0000-0200-0000B7020000}" name="Column695"/>
    <tableColumn id="696" xr3:uid="{00000000-0010-0000-0200-0000B8020000}" name="Column696"/>
    <tableColumn id="697" xr3:uid="{00000000-0010-0000-0200-0000B9020000}" name="Column697"/>
    <tableColumn id="698" xr3:uid="{00000000-0010-0000-0200-0000BA020000}" name="Column698"/>
    <tableColumn id="699" xr3:uid="{00000000-0010-0000-0200-0000BB020000}" name="Column699"/>
    <tableColumn id="700" xr3:uid="{00000000-0010-0000-0200-0000BC020000}" name="Column700"/>
    <tableColumn id="701" xr3:uid="{00000000-0010-0000-0200-0000BD020000}" name="Column701"/>
    <tableColumn id="702" xr3:uid="{00000000-0010-0000-0200-0000BE020000}" name="Column702"/>
    <tableColumn id="703" xr3:uid="{00000000-0010-0000-0200-0000BF020000}" name="Column703"/>
    <tableColumn id="704" xr3:uid="{00000000-0010-0000-0200-0000C0020000}" name="Column704"/>
    <tableColumn id="705" xr3:uid="{00000000-0010-0000-0200-0000C1020000}" name="Column705"/>
    <tableColumn id="706" xr3:uid="{00000000-0010-0000-0200-0000C2020000}" name="Column706"/>
    <tableColumn id="707" xr3:uid="{00000000-0010-0000-0200-0000C3020000}" name="Column707"/>
    <tableColumn id="708" xr3:uid="{00000000-0010-0000-0200-0000C4020000}" name="Column708"/>
    <tableColumn id="709" xr3:uid="{00000000-0010-0000-0200-0000C5020000}" name="Column709"/>
    <tableColumn id="710" xr3:uid="{00000000-0010-0000-0200-0000C6020000}" name="Column710"/>
    <tableColumn id="711" xr3:uid="{00000000-0010-0000-0200-0000C7020000}" name="Column711"/>
    <tableColumn id="712" xr3:uid="{00000000-0010-0000-0200-0000C8020000}" name="Column712"/>
    <tableColumn id="713" xr3:uid="{00000000-0010-0000-0200-0000C9020000}" name="Column713"/>
    <tableColumn id="714" xr3:uid="{00000000-0010-0000-0200-0000CA020000}" name="Column714"/>
    <tableColumn id="715" xr3:uid="{00000000-0010-0000-0200-0000CB020000}" name="Column715"/>
    <tableColumn id="716" xr3:uid="{00000000-0010-0000-0200-0000CC020000}" name="Column716"/>
    <tableColumn id="717" xr3:uid="{00000000-0010-0000-0200-0000CD020000}" name="Column717"/>
    <tableColumn id="718" xr3:uid="{00000000-0010-0000-0200-0000CE020000}" name="Column718"/>
    <tableColumn id="719" xr3:uid="{00000000-0010-0000-0200-0000CF020000}" name="Column719"/>
    <tableColumn id="720" xr3:uid="{00000000-0010-0000-0200-0000D0020000}" name="Column720"/>
    <tableColumn id="721" xr3:uid="{00000000-0010-0000-0200-0000D1020000}" name="Column721"/>
    <tableColumn id="722" xr3:uid="{00000000-0010-0000-0200-0000D2020000}" name="Column722"/>
    <tableColumn id="723" xr3:uid="{00000000-0010-0000-0200-0000D3020000}" name="Column723"/>
    <tableColumn id="724" xr3:uid="{00000000-0010-0000-0200-0000D4020000}" name="Column724"/>
    <tableColumn id="725" xr3:uid="{00000000-0010-0000-0200-0000D5020000}" name="Column725"/>
    <tableColumn id="726" xr3:uid="{00000000-0010-0000-0200-0000D6020000}" name="Column726"/>
    <tableColumn id="727" xr3:uid="{00000000-0010-0000-0200-0000D7020000}" name="Column727"/>
    <tableColumn id="728" xr3:uid="{00000000-0010-0000-0200-0000D8020000}" name="Column728"/>
    <tableColumn id="729" xr3:uid="{00000000-0010-0000-0200-0000D9020000}" name="Column729"/>
    <tableColumn id="730" xr3:uid="{00000000-0010-0000-0200-0000DA020000}" name="Column730"/>
    <tableColumn id="731" xr3:uid="{00000000-0010-0000-0200-0000DB020000}" name="Column731"/>
    <tableColumn id="732" xr3:uid="{00000000-0010-0000-0200-0000DC020000}" name="Column732"/>
    <tableColumn id="733" xr3:uid="{00000000-0010-0000-0200-0000DD020000}" name="Column733"/>
    <tableColumn id="734" xr3:uid="{00000000-0010-0000-0200-0000DE020000}" name="Column734"/>
    <tableColumn id="735" xr3:uid="{00000000-0010-0000-0200-0000DF020000}" name="Column735"/>
    <tableColumn id="736" xr3:uid="{00000000-0010-0000-0200-0000E0020000}" name="Column736"/>
    <tableColumn id="737" xr3:uid="{00000000-0010-0000-0200-0000E1020000}" name="Column737"/>
    <tableColumn id="738" xr3:uid="{00000000-0010-0000-0200-0000E2020000}" name="Column738"/>
    <tableColumn id="739" xr3:uid="{00000000-0010-0000-0200-0000E3020000}" name="Column739"/>
    <tableColumn id="740" xr3:uid="{00000000-0010-0000-0200-0000E4020000}" name="Column740"/>
    <tableColumn id="741" xr3:uid="{00000000-0010-0000-0200-0000E5020000}" name="Column741"/>
    <tableColumn id="742" xr3:uid="{00000000-0010-0000-0200-0000E6020000}" name="Column742"/>
    <tableColumn id="743" xr3:uid="{00000000-0010-0000-0200-0000E7020000}" name="Column743"/>
    <tableColumn id="744" xr3:uid="{00000000-0010-0000-0200-0000E8020000}" name="Column744"/>
    <tableColumn id="745" xr3:uid="{00000000-0010-0000-0200-0000E9020000}" name="Column745"/>
    <tableColumn id="746" xr3:uid="{00000000-0010-0000-0200-0000EA020000}" name="Column746"/>
    <tableColumn id="747" xr3:uid="{00000000-0010-0000-0200-0000EB020000}" name="Column747"/>
    <tableColumn id="748" xr3:uid="{00000000-0010-0000-0200-0000EC020000}" name="Column748"/>
    <tableColumn id="749" xr3:uid="{00000000-0010-0000-0200-0000ED020000}" name="Column749"/>
    <tableColumn id="750" xr3:uid="{00000000-0010-0000-0200-0000EE020000}" name="Column750"/>
    <tableColumn id="751" xr3:uid="{00000000-0010-0000-0200-0000EF020000}" name="Column751"/>
    <tableColumn id="752" xr3:uid="{00000000-0010-0000-0200-0000F0020000}" name="Column752"/>
    <tableColumn id="753" xr3:uid="{00000000-0010-0000-0200-0000F1020000}" name="Column753"/>
    <tableColumn id="754" xr3:uid="{00000000-0010-0000-0200-0000F2020000}" name="Column754"/>
    <tableColumn id="755" xr3:uid="{00000000-0010-0000-0200-0000F3020000}" name="Column755"/>
    <tableColumn id="756" xr3:uid="{00000000-0010-0000-0200-0000F4020000}" name="Column756"/>
    <tableColumn id="757" xr3:uid="{00000000-0010-0000-0200-0000F5020000}" name="Column757"/>
    <tableColumn id="758" xr3:uid="{00000000-0010-0000-0200-0000F6020000}" name="Column758"/>
    <tableColumn id="759" xr3:uid="{00000000-0010-0000-0200-0000F7020000}" name="Column759"/>
    <tableColumn id="760" xr3:uid="{00000000-0010-0000-0200-0000F8020000}" name="Column760"/>
    <tableColumn id="761" xr3:uid="{00000000-0010-0000-0200-0000F9020000}" name="Column761"/>
    <tableColumn id="762" xr3:uid="{00000000-0010-0000-0200-0000FA020000}" name="Column762"/>
    <tableColumn id="763" xr3:uid="{00000000-0010-0000-0200-0000FB020000}" name="Column763"/>
    <tableColumn id="764" xr3:uid="{00000000-0010-0000-0200-0000FC020000}" name="Column764"/>
    <tableColumn id="765" xr3:uid="{00000000-0010-0000-0200-0000FD020000}" name="Column765"/>
    <tableColumn id="766" xr3:uid="{00000000-0010-0000-0200-0000FE020000}" name="Column766"/>
    <tableColumn id="767" xr3:uid="{00000000-0010-0000-0200-0000FF020000}" name="Column767"/>
    <tableColumn id="768" xr3:uid="{00000000-0010-0000-0200-000000030000}" name="Column768"/>
    <tableColumn id="769" xr3:uid="{00000000-0010-0000-0200-000001030000}" name="Column769"/>
    <tableColumn id="770" xr3:uid="{00000000-0010-0000-0200-000002030000}" name="Column770"/>
    <tableColumn id="771" xr3:uid="{00000000-0010-0000-0200-000003030000}" name="Column771"/>
    <tableColumn id="772" xr3:uid="{00000000-0010-0000-0200-000004030000}" name="Column772"/>
    <tableColumn id="773" xr3:uid="{00000000-0010-0000-0200-000005030000}" name="Column773"/>
    <tableColumn id="774" xr3:uid="{00000000-0010-0000-0200-000006030000}" name="Column774"/>
    <tableColumn id="775" xr3:uid="{00000000-0010-0000-0200-000007030000}" name="Column775"/>
    <tableColumn id="776" xr3:uid="{00000000-0010-0000-0200-000008030000}" name="Column776"/>
    <tableColumn id="777" xr3:uid="{00000000-0010-0000-0200-000009030000}" name="Column777"/>
    <tableColumn id="778" xr3:uid="{00000000-0010-0000-0200-00000A030000}" name="Column778"/>
    <tableColumn id="779" xr3:uid="{00000000-0010-0000-0200-00000B030000}" name="Column779"/>
    <tableColumn id="780" xr3:uid="{00000000-0010-0000-0200-00000C030000}" name="Column780"/>
    <tableColumn id="781" xr3:uid="{00000000-0010-0000-0200-00000D030000}" name="Column781"/>
    <tableColumn id="782" xr3:uid="{00000000-0010-0000-0200-00000E030000}" name="Column782"/>
    <tableColumn id="783" xr3:uid="{00000000-0010-0000-0200-00000F030000}" name="Column783"/>
    <tableColumn id="784" xr3:uid="{00000000-0010-0000-0200-000010030000}" name="Column784"/>
    <tableColumn id="785" xr3:uid="{00000000-0010-0000-0200-000011030000}" name="Column785"/>
    <tableColumn id="786" xr3:uid="{00000000-0010-0000-0200-000012030000}" name="Column786"/>
    <tableColumn id="787" xr3:uid="{00000000-0010-0000-0200-000013030000}" name="Column787"/>
    <tableColumn id="788" xr3:uid="{00000000-0010-0000-0200-000014030000}" name="Column788"/>
    <tableColumn id="789" xr3:uid="{00000000-0010-0000-0200-000015030000}" name="Column789"/>
    <tableColumn id="790" xr3:uid="{00000000-0010-0000-0200-000016030000}" name="Column790"/>
    <tableColumn id="791" xr3:uid="{00000000-0010-0000-0200-000017030000}" name="Column791"/>
    <tableColumn id="792" xr3:uid="{00000000-0010-0000-0200-000018030000}" name="Column792"/>
    <tableColumn id="793" xr3:uid="{00000000-0010-0000-0200-000019030000}" name="Column793"/>
    <tableColumn id="794" xr3:uid="{00000000-0010-0000-0200-00001A030000}" name="Column794"/>
    <tableColumn id="795" xr3:uid="{00000000-0010-0000-0200-00001B030000}" name="Column795"/>
    <tableColumn id="796" xr3:uid="{00000000-0010-0000-0200-00001C030000}" name="Column796"/>
    <tableColumn id="797" xr3:uid="{00000000-0010-0000-0200-00001D030000}" name="Column797"/>
    <tableColumn id="798" xr3:uid="{00000000-0010-0000-0200-00001E030000}" name="Column798"/>
    <tableColumn id="799" xr3:uid="{00000000-0010-0000-0200-00001F030000}" name="Column799"/>
    <tableColumn id="800" xr3:uid="{00000000-0010-0000-0200-000020030000}" name="Column800"/>
    <tableColumn id="801" xr3:uid="{00000000-0010-0000-0200-000021030000}" name="Column801"/>
    <tableColumn id="802" xr3:uid="{00000000-0010-0000-0200-000022030000}" name="Column802"/>
    <tableColumn id="803" xr3:uid="{00000000-0010-0000-0200-000023030000}" name="Column803"/>
    <tableColumn id="804" xr3:uid="{00000000-0010-0000-0200-000024030000}" name="Column804"/>
    <tableColumn id="805" xr3:uid="{00000000-0010-0000-0200-000025030000}" name="Column805"/>
    <tableColumn id="806" xr3:uid="{00000000-0010-0000-0200-000026030000}" name="Column806"/>
    <tableColumn id="807" xr3:uid="{00000000-0010-0000-0200-000027030000}" name="Column807"/>
    <tableColumn id="808" xr3:uid="{00000000-0010-0000-0200-000028030000}" name="Column808"/>
    <tableColumn id="809" xr3:uid="{00000000-0010-0000-0200-000029030000}" name="Column809"/>
    <tableColumn id="810" xr3:uid="{00000000-0010-0000-0200-00002A030000}" name="Column810"/>
    <tableColumn id="811" xr3:uid="{00000000-0010-0000-0200-00002B030000}" name="Column811"/>
    <tableColumn id="812" xr3:uid="{00000000-0010-0000-0200-00002C030000}" name="Column812"/>
    <tableColumn id="813" xr3:uid="{00000000-0010-0000-0200-00002D030000}" name="Column813"/>
    <tableColumn id="814" xr3:uid="{00000000-0010-0000-0200-00002E030000}" name="Column814"/>
    <tableColumn id="815" xr3:uid="{00000000-0010-0000-0200-00002F030000}" name="Column815"/>
    <tableColumn id="816" xr3:uid="{00000000-0010-0000-0200-000030030000}" name="Column816"/>
    <tableColumn id="817" xr3:uid="{00000000-0010-0000-0200-000031030000}" name="Column817"/>
    <tableColumn id="818" xr3:uid="{00000000-0010-0000-0200-000032030000}" name="Column818"/>
    <tableColumn id="819" xr3:uid="{00000000-0010-0000-0200-000033030000}" name="Column819"/>
    <tableColumn id="820" xr3:uid="{00000000-0010-0000-0200-000034030000}" name="Column820"/>
    <tableColumn id="821" xr3:uid="{00000000-0010-0000-0200-000035030000}" name="Column821"/>
    <tableColumn id="822" xr3:uid="{00000000-0010-0000-0200-000036030000}" name="Column822"/>
    <tableColumn id="823" xr3:uid="{00000000-0010-0000-0200-000037030000}" name="Column823"/>
    <tableColumn id="824" xr3:uid="{00000000-0010-0000-0200-000038030000}" name="Column824"/>
    <tableColumn id="825" xr3:uid="{00000000-0010-0000-0200-000039030000}" name="Column825"/>
    <tableColumn id="826" xr3:uid="{00000000-0010-0000-0200-00003A030000}" name="Column826"/>
    <tableColumn id="827" xr3:uid="{00000000-0010-0000-0200-00003B030000}" name="Column827"/>
    <tableColumn id="828" xr3:uid="{00000000-0010-0000-0200-00003C030000}" name="Column828"/>
    <tableColumn id="829" xr3:uid="{00000000-0010-0000-0200-00003D030000}" name="Column829"/>
    <tableColumn id="830" xr3:uid="{00000000-0010-0000-0200-00003E030000}" name="Column830"/>
    <tableColumn id="831" xr3:uid="{00000000-0010-0000-0200-00003F030000}" name="Column831"/>
    <tableColumn id="832" xr3:uid="{00000000-0010-0000-0200-000040030000}" name="Column832"/>
    <tableColumn id="833" xr3:uid="{00000000-0010-0000-0200-000041030000}" name="Column833"/>
    <tableColumn id="834" xr3:uid="{00000000-0010-0000-0200-000042030000}" name="Column834"/>
    <tableColumn id="835" xr3:uid="{00000000-0010-0000-0200-000043030000}" name="Column835"/>
    <tableColumn id="836" xr3:uid="{00000000-0010-0000-0200-000044030000}" name="Column836"/>
    <tableColumn id="837" xr3:uid="{00000000-0010-0000-0200-000045030000}" name="Column837"/>
    <tableColumn id="838" xr3:uid="{00000000-0010-0000-0200-000046030000}" name="Column838"/>
    <tableColumn id="839" xr3:uid="{00000000-0010-0000-0200-000047030000}" name="Column839"/>
    <tableColumn id="840" xr3:uid="{00000000-0010-0000-0200-000048030000}" name="Column840"/>
    <tableColumn id="841" xr3:uid="{00000000-0010-0000-0200-000049030000}" name="Column841"/>
    <tableColumn id="842" xr3:uid="{00000000-0010-0000-0200-00004A030000}" name="Column842"/>
    <tableColumn id="843" xr3:uid="{00000000-0010-0000-0200-00004B030000}" name="Column843"/>
    <tableColumn id="844" xr3:uid="{00000000-0010-0000-0200-00004C030000}" name="Column844"/>
    <tableColumn id="845" xr3:uid="{00000000-0010-0000-0200-00004D030000}" name="Column845"/>
    <tableColumn id="846" xr3:uid="{00000000-0010-0000-0200-00004E030000}" name="Column846"/>
    <tableColumn id="847" xr3:uid="{00000000-0010-0000-0200-00004F030000}" name="Column847"/>
    <tableColumn id="848" xr3:uid="{00000000-0010-0000-0200-000050030000}" name="Column848"/>
    <tableColumn id="849" xr3:uid="{00000000-0010-0000-0200-000051030000}" name="Column849"/>
    <tableColumn id="850" xr3:uid="{00000000-0010-0000-0200-000052030000}" name="Column850"/>
    <tableColumn id="851" xr3:uid="{00000000-0010-0000-0200-000053030000}" name="Column851"/>
    <tableColumn id="852" xr3:uid="{00000000-0010-0000-0200-000054030000}" name="Column852"/>
    <tableColumn id="853" xr3:uid="{00000000-0010-0000-0200-000055030000}" name="Column853"/>
    <tableColumn id="854" xr3:uid="{00000000-0010-0000-0200-000056030000}" name="Column854"/>
    <tableColumn id="855" xr3:uid="{00000000-0010-0000-0200-000057030000}" name="Column855"/>
    <tableColumn id="856" xr3:uid="{00000000-0010-0000-0200-000058030000}" name="Column856"/>
    <tableColumn id="857" xr3:uid="{00000000-0010-0000-0200-000059030000}" name="Column857"/>
    <tableColumn id="858" xr3:uid="{00000000-0010-0000-0200-00005A030000}" name="Column858"/>
    <tableColumn id="859" xr3:uid="{00000000-0010-0000-0200-00005B030000}" name="Column859"/>
    <tableColumn id="860" xr3:uid="{00000000-0010-0000-0200-00005C030000}" name="Column860"/>
    <tableColumn id="861" xr3:uid="{00000000-0010-0000-0200-00005D030000}" name="Column861"/>
    <tableColumn id="862" xr3:uid="{00000000-0010-0000-0200-00005E030000}" name="Column862"/>
    <tableColumn id="863" xr3:uid="{00000000-0010-0000-0200-00005F030000}" name="Column863"/>
    <tableColumn id="864" xr3:uid="{00000000-0010-0000-0200-000060030000}" name="Column864"/>
    <tableColumn id="865" xr3:uid="{00000000-0010-0000-0200-000061030000}" name="Column865"/>
    <tableColumn id="866" xr3:uid="{00000000-0010-0000-0200-000062030000}" name="Column866"/>
    <tableColumn id="867" xr3:uid="{00000000-0010-0000-0200-000063030000}" name="Column867"/>
    <tableColumn id="868" xr3:uid="{00000000-0010-0000-0200-000064030000}" name="Column868"/>
    <tableColumn id="869" xr3:uid="{00000000-0010-0000-0200-000065030000}" name="Column869"/>
    <tableColumn id="870" xr3:uid="{00000000-0010-0000-0200-000066030000}" name="Column870"/>
    <tableColumn id="871" xr3:uid="{00000000-0010-0000-0200-000067030000}" name="Column871"/>
    <tableColumn id="872" xr3:uid="{00000000-0010-0000-0200-000068030000}" name="Column872"/>
    <tableColumn id="873" xr3:uid="{00000000-0010-0000-0200-000069030000}" name="Column873"/>
    <tableColumn id="874" xr3:uid="{00000000-0010-0000-0200-00006A030000}" name="Column874"/>
    <tableColumn id="875" xr3:uid="{00000000-0010-0000-0200-00006B030000}" name="Column875"/>
    <tableColumn id="876" xr3:uid="{00000000-0010-0000-0200-00006C030000}" name="Column876"/>
    <tableColumn id="877" xr3:uid="{00000000-0010-0000-0200-00006D030000}" name="Column877"/>
    <tableColumn id="878" xr3:uid="{00000000-0010-0000-0200-00006E030000}" name="Column878"/>
    <tableColumn id="879" xr3:uid="{00000000-0010-0000-0200-00006F030000}" name="Column879"/>
    <tableColumn id="880" xr3:uid="{00000000-0010-0000-0200-000070030000}" name="Column880"/>
    <tableColumn id="881" xr3:uid="{00000000-0010-0000-0200-000071030000}" name="Column881"/>
    <tableColumn id="882" xr3:uid="{00000000-0010-0000-0200-000072030000}" name="Column882"/>
    <tableColumn id="883" xr3:uid="{00000000-0010-0000-0200-000073030000}" name="Column883"/>
    <tableColumn id="884" xr3:uid="{00000000-0010-0000-0200-000074030000}" name="Column884"/>
    <tableColumn id="885" xr3:uid="{00000000-0010-0000-0200-000075030000}" name="Column885"/>
    <tableColumn id="886" xr3:uid="{00000000-0010-0000-0200-000076030000}" name="Column886"/>
    <tableColumn id="887" xr3:uid="{00000000-0010-0000-0200-000077030000}" name="Column887"/>
    <tableColumn id="888" xr3:uid="{00000000-0010-0000-0200-000078030000}" name="Column888"/>
  </tableColumns>
  <tableStyleInfo name="Pivot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D1:D288" headerRowCount="0">
  <tableColumns count="1">
    <tableColumn id="1" xr3:uid="{00000000-0010-0000-0300-000001000000}" name="Column1"/>
  </tableColumns>
  <tableStyleInfo name="DatiPartiti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R37"/>
  <sheetViews>
    <sheetView tabSelected="1" workbookViewId="0">
      <pane xSplit="4" ySplit="4" topLeftCell="BT5" activePane="bottomRight" state="frozen"/>
      <selection pane="topRight" activeCell="E1" sqref="E1"/>
      <selection pane="bottomLeft" activeCell="A5" sqref="A5"/>
      <selection pane="bottomRight" activeCell="H1" sqref="H1:HQ37"/>
    </sheetView>
  </sheetViews>
  <sheetFormatPr defaultColWidth="12.6640625" defaultRowHeight="15.75" customHeight="1" x14ac:dyDescent="0.25"/>
  <cols>
    <col min="1" max="1" width="72.77734375" hidden="1" customWidth="1"/>
    <col min="2" max="2" width="3.77734375" hidden="1" customWidth="1"/>
    <col min="3" max="3" width="21.6640625" customWidth="1"/>
    <col min="4" max="4" width="29" customWidth="1"/>
    <col min="5" max="5" width="12.33203125" customWidth="1"/>
    <col min="6" max="6" width="4.44140625" customWidth="1"/>
    <col min="7" max="7" width="8.44140625" customWidth="1"/>
    <col min="8" max="223" width="4.44140625" customWidth="1"/>
    <col min="224" max="224" width="5.33203125" customWidth="1"/>
    <col min="225" max="225" width="5.88671875" customWidth="1"/>
    <col min="226" max="226" width="6.6640625" customWidth="1"/>
  </cols>
  <sheetData>
    <row r="1" spans="1:226" ht="15" thickBot="1" x14ac:dyDescent="0.35">
      <c r="B1" s="1"/>
      <c r="C1" s="2"/>
      <c r="D1" s="3"/>
      <c r="E1" s="3"/>
      <c r="F1" s="4"/>
      <c r="G1" s="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</row>
    <row r="2" spans="1:226" ht="102.75" customHeight="1" thickBot="1" x14ac:dyDescent="0.3">
      <c r="A2" s="5"/>
      <c r="B2" s="5"/>
      <c r="C2" s="6"/>
      <c r="D2" s="6"/>
      <c r="E2" s="7"/>
      <c r="F2" s="8"/>
      <c r="G2" s="9" t="s">
        <v>0</v>
      </c>
      <c r="H2" s="36" t="s">
        <v>145</v>
      </c>
      <c r="I2" s="37" t="s">
        <v>146</v>
      </c>
      <c r="J2" s="37" t="s">
        <v>147</v>
      </c>
      <c r="K2" s="37" t="s">
        <v>147</v>
      </c>
      <c r="L2" s="37" t="s">
        <v>147</v>
      </c>
      <c r="M2" s="37" t="s">
        <v>147</v>
      </c>
      <c r="N2" s="37" t="s">
        <v>147</v>
      </c>
      <c r="O2" s="37" t="s">
        <v>147</v>
      </c>
      <c r="P2" s="37" t="s">
        <v>146</v>
      </c>
      <c r="Q2" s="37" t="s">
        <v>146</v>
      </c>
      <c r="R2" s="37" t="s">
        <v>145</v>
      </c>
      <c r="S2" s="37" t="s">
        <v>145</v>
      </c>
      <c r="T2" s="37" t="s">
        <v>145</v>
      </c>
      <c r="U2" s="37" t="s">
        <v>145</v>
      </c>
      <c r="V2" s="37" t="s">
        <v>145</v>
      </c>
      <c r="W2" s="37" t="s">
        <v>145</v>
      </c>
      <c r="X2" s="37" t="s">
        <v>145</v>
      </c>
      <c r="Y2" s="37" t="s">
        <v>148</v>
      </c>
      <c r="Z2" s="37" t="s">
        <v>149</v>
      </c>
      <c r="AA2" s="37" t="s">
        <v>148</v>
      </c>
      <c r="AB2" s="37" t="s">
        <v>148</v>
      </c>
      <c r="AC2" s="37" t="s">
        <v>148</v>
      </c>
      <c r="AD2" s="37" t="s">
        <v>150</v>
      </c>
      <c r="AE2" s="37" t="s">
        <v>150</v>
      </c>
      <c r="AF2" s="37" t="s">
        <v>150</v>
      </c>
      <c r="AG2" s="37" t="s">
        <v>150</v>
      </c>
      <c r="AH2" s="37" t="s">
        <v>150</v>
      </c>
      <c r="AI2" s="37" t="s">
        <v>150</v>
      </c>
      <c r="AJ2" s="37" t="s">
        <v>149</v>
      </c>
      <c r="AK2" s="37" t="s">
        <v>149</v>
      </c>
      <c r="AL2" s="37" t="s">
        <v>149</v>
      </c>
      <c r="AM2" s="37" t="s">
        <v>149</v>
      </c>
      <c r="AN2" s="37" t="s">
        <v>149</v>
      </c>
      <c r="AO2" s="37" t="s">
        <v>149</v>
      </c>
      <c r="AP2" s="37" t="s">
        <v>151</v>
      </c>
      <c r="AQ2" s="37" t="s">
        <v>151</v>
      </c>
      <c r="AR2" s="37" t="s">
        <v>151</v>
      </c>
      <c r="AS2" s="37" t="s">
        <v>151</v>
      </c>
      <c r="AT2" s="37" t="s">
        <v>151</v>
      </c>
      <c r="AU2" s="37" t="s">
        <v>151</v>
      </c>
      <c r="AV2" s="37" t="s">
        <v>151</v>
      </c>
      <c r="AW2" s="37" t="s">
        <v>151</v>
      </c>
      <c r="AX2" s="37" t="s">
        <v>152</v>
      </c>
      <c r="AY2" s="37" t="s">
        <v>152</v>
      </c>
      <c r="AZ2" s="37" t="s">
        <v>152</v>
      </c>
      <c r="BA2" s="37" t="s">
        <v>152</v>
      </c>
      <c r="BB2" s="37" t="s">
        <v>152</v>
      </c>
      <c r="BC2" s="37" t="s">
        <v>152</v>
      </c>
      <c r="BD2" s="37" t="s">
        <v>153</v>
      </c>
      <c r="BE2" s="37" t="s">
        <v>153</v>
      </c>
      <c r="BF2" s="37" t="s">
        <v>153</v>
      </c>
      <c r="BG2" s="37" t="s">
        <v>153</v>
      </c>
      <c r="BH2" s="37" t="s">
        <v>153</v>
      </c>
      <c r="BI2" s="37" t="s">
        <v>153</v>
      </c>
      <c r="BJ2" s="37" t="s">
        <v>154</v>
      </c>
      <c r="BK2" s="37" t="s">
        <v>154</v>
      </c>
      <c r="BL2" s="37" t="s">
        <v>154</v>
      </c>
      <c r="BM2" s="37" t="s">
        <v>154</v>
      </c>
      <c r="BN2" s="37" t="s">
        <v>155</v>
      </c>
      <c r="BO2" s="37" t="s">
        <v>155</v>
      </c>
      <c r="BP2" s="37" t="s">
        <v>155</v>
      </c>
      <c r="BQ2" s="37" t="s">
        <v>155</v>
      </c>
      <c r="BR2" s="37" t="s">
        <v>156</v>
      </c>
      <c r="BS2" s="37" t="s">
        <v>156</v>
      </c>
      <c r="BT2" s="37" t="s">
        <v>156</v>
      </c>
      <c r="BU2" s="37" t="s">
        <v>156</v>
      </c>
      <c r="BV2" s="37" t="s">
        <v>157</v>
      </c>
      <c r="BW2" s="37" t="s">
        <v>157</v>
      </c>
      <c r="BX2" s="37" t="s">
        <v>157</v>
      </c>
      <c r="BY2" s="37" t="s">
        <v>157</v>
      </c>
      <c r="BZ2" s="37" t="s">
        <v>157</v>
      </c>
      <c r="CA2" s="37" t="s">
        <v>157</v>
      </c>
      <c r="CB2" s="37" t="s">
        <v>158</v>
      </c>
      <c r="CC2" s="37" t="s">
        <v>158</v>
      </c>
      <c r="CD2" s="37" t="s">
        <v>158</v>
      </c>
      <c r="CE2" s="37" t="s">
        <v>158</v>
      </c>
      <c r="CF2" s="37" t="s">
        <v>158</v>
      </c>
      <c r="CG2" s="37" t="s">
        <v>159</v>
      </c>
      <c r="CH2" s="37" t="s">
        <v>159</v>
      </c>
      <c r="CI2" s="37" t="s">
        <v>159</v>
      </c>
      <c r="CJ2" s="37" t="s">
        <v>159</v>
      </c>
      <c r="CK2" s="37" t="s">
        <v>159</v>
      </c>
      <c r="CL2" s="37" t="s">
        <v>159</v>
      </c>
      <c r="CM2" s="37" t="s">
        <v>159</v>
      </c>
      <c r="CN2" s="37" t="s">
        <v>159</v>
      </c>
      <c r="CO2" s="37" t="s">
        <v>160</v>
      </c>
      <c r="CP2" s="37" t="s">
        <v>160</v>
      </c>
      <c r="CQ2" s="37" t="s">
        <v>160</v>
      </c>
      <c r="CR2" s="37" t="s">
        <v>160</v>
      </c>
      <c r="CS2" s="37" t="s">
        <v>160</v>
      </c>
      <c r="CT2" s="37" t="s">
        <v>161</v>
      </c>
      <c r="CU2" s="37" t="s">
        <v>161</v>
      </c>
      <c r="CV2" s="37" t="s">
        <v>162</v>
      </c>
      <c r="CW2" s="37" t="s">
        <v>162</v>
      </c>
      <c r="CX2" s="37" t="s">
        <v>162</v>
      </c>
      <c r="CY2" s="37" t="s">
        <v>162</v>
      </c>
      <c r="CZ2" s="37" t="s">
        <v>162</v>
      </c>
      <c r="DA2" s="37" t="s">
        <v>162</v>
      </c>
      <c r="DB2" s="37" t="s">
        <v>162</v>
      </c>
      <c r="DC2" s="37" t="s">
        <v>163</v>
      </c>
      <c r="DD2" s="37" t="s">
        <v>163</v>
      </c>
      <c r="DE2" s="37" t="s">
        <v>163</v>
      </c>
      <c r="DF2" s="37" t="s">
        <v>164</v>
      </c>
      <c r="DG2" s="37" t="s">
        <v>164</v>
      </c>
      <c r="DH2" s="37" t="s">
        <v>164</v>
      </c>
      <c r="DI2" s="37" t="s">
        <v>164</v>
      </c>
      <c r="DJ2" s="37" t="s">
        <v>164</v>
      </c>
      <c r="DK2" s="37" t="s">
        <v>164</v>
      </c>
      <c r="DL2" s="37" t="s">
        <v>165</v>
      </c>
      <c r="DM2" s="37" t="s">
        <v>165</v>
      </c>
      <c r="DN2" s="37" t="s">
        <v>165</v>
      </c>
      <c r="DO2" s="37" t="s">
        <v>165</v>
      </c>
      <c r="DP2" s="37" t="s">
        <v>166</v>
      </c>
      <c r="DQ2" s="37" t="s">
        <v>167</v>
      </c>
      <c r="DR2" s="37" t="s">
        <v>167</v>
      </c>
      <c r="DS2" s="37" t="s">
        <v>167</v>
      </c>
      <c r="DT2" s="37" t="s">
        <v>167</v>
      </c>
      <c r="DU2" s="37" t="s">
        <v>167</v>
      </c>
      <c r="DV2" s="37" t="s">
        <v>167</v>
      </c>
      <c r="DW2" s="37" t="s">
        <v>167</v>
      </c>
      <c r="DX2" s="37" t="s">
        <v>167</v>
      </c>
      <c r="DY2" s="37" t="s">
        <v>167</v>
      </c>
      <c r="DZ2" s="37" t="s">
        <v>167</v>
      </c>
      <c r="EA2" s="37" t="s">
        <v>167</v>
      </c>
      <c r="EB2" s="37" t="s">
        <v>168</v>
      </c>
      <c r="EC2" s="37" t="s">
        <v>168</v>
      </c>
      <c r="ED2" s="37" t="s">
        <v>168</v>
      </c>
      <c r="EE2" s="37" t="s">
        <v>168</v>
      </c>
      <c r="EF2" s="37" t="s">
        <v>168</v>
      </c>
      <c r="EG2" s="37" t="s">
        <v>168</v>
      </c>
      <c r="EH2" s="37" t="s">
        <v>169</v>
      </c>
      <c r="EI2" s="37" t="s">
        <v>169</v>
      </c>
      <c r="EJ2" s="37" t="s">
        <v>169</v>
      </c>
      <c r="EK2" s="37" t="s">
        <v>169</v>
      </c>
      <c r="EL2" s="37" t="s">
        <v>169</v>
      </c>
      <c r="EM2" s="37" t="s">
        <v>169</v>
      </c>
      <c r="EN2" s="37" t="s">
        <v>166</v>
      </c>
      <c r="EO2" s="37" t="s">
        <v>166</v>
      </c>
      <c r="EP2" s="37" t="s">
        <v>170</v>
      </c>
      <c r="EQ2" s="37" t="s">
        <v>170</v>
      </c>
      <c r="ER2" s="37" t="s">
        <v>170</v>
      </c>
      <c r="ES2" s="37" t="s">
        <v>170</v>
      </c>
      <c r="ET2" s="37" t="s">
        <v>170</v>
      </c>
      <c r="EU2" s="37" t="s">
        <v>171</v>
      </c>
      <c r="EV2" s="37" t="s">
        <v>171</v>
      </c>
      <c r="EW2" s="37" t="s">
        <v>171</v>
      </c>
      <c r="EX2" s="37" t="s">
        <v>171</v>
      </c>
      <c r="EY2" s="37" t="s">
        <v>171</v>
      </c>
      <c r="EZ2" s="37" t="s">
        <v>172</v>
      </c>
      <c r="FA2" s="37" t="s">
        <v>172</v>
      </c>
      <c r="FB2" s="37" t="s">
        <v>172</v>
      </c>
      <c r="FC2" s="37" t="s">
        <v>172</v>
      </c>
      <c r="FD2" s="37" t="s">
        <v>172</v>
      </c>
      <c r="FE2" s="37" t="s">
        <v>173</v>
      </c>
      <c r="FF2" s="37" t="s">
        <v>173</v>
      </c>
      <c r="FG2" s="37" t="s">
        <v>173</v>
      </c>
      <c r="FH2" s="37" t="s">
        <v>173</v>
      </c>
      <c r="FI2" s="37" t="s">
        <v>173</v>
      </c>
      <c r="FJ2" s="37" t="s">
        <v>173</v>
      </c>
      <c r="FK2" s="37" t="s">
        <v>174</v>
      </c>
      <c r="FL2" s="37" t="s">
        <v>174</v>
      </c>
      <c r="FM2" s="37" t="s">
        <v>174</v>
      </c>
      <c r="FN2" s="37" t="s">
        <v>174</v>
      </c>
      <c r="FO2" s="37" t="s">
        <v>175</v>
      </c>
      <c r="FP2" s="37" t="s">
        <v>175</v>
      </c>
      <c r="FQ2" s="37" t="s">
        <v>175</v>
      </c>
      <c r="FR2" s="37" t="s">
        <v>175</v>
      </c>
      <c r="FS2" s="37" t="s">
        <v>175</v>
      </c>
      <c r="FT2" s="37" t="s">
        <v>175</v>
      </c>
      <c r="FU2" s="37" t="s">
        <v>176</v>
      </c>
      <c r="FV2" s="37" t="s">
        <v>176</v>
      </c>
      <c r="FW2" s="37" t="s">
        <v>176</v>
      </c>
      <c r="FX2" s="37" t="s">
        <v>176</v>
      </c>
      <c r="FY2" s="37" t="s">
        <v>176</v>
      </c>
      <c r="FZ2" s="37" t="s">
        <v>176</v>
      </c>
      <c r="GA2" s="37" t="s">
        <v>176</v>
      </c>
      <c r="GB2" s="37" t="s">
        <v>177</v>
      </c>
      <c r="GC2" s="37" t="s">
        <v>177</v>
      </c>
      <c r="GD2" s="37" t="s">
        <v>177</v>
      </c>
      <c r="GE2" s="37" t="s">
        <v>177</v>
      </c>
      <c r="GF2" s="37" t="s">
        <v>177</v>
      </c>
      <c r="GG2" s="37" t="s">
        <v>177</v>
      </c>
      <c r="GH2" s="37" t="s">
        <v>177</v>
      </c>
      <c r="GI2" s="37" t="s">
        <v>177</v>
      </c>
      <c r="GJ2" s="37" t="s">
        <v>178</v>
      </c>
      <c r="GK2" s="37" t="s">
        <v>178</v>
      </c>
      <c r="GL2" s="37" t="s">
        <v>178</v>
      </c>
      <c r="GM2" s="37" t="s">
        <v>178</v>
      </c>
      <c r="GN2" s="37" t="s">
        <v>178</v>
      </c>
      <c r="GO2" s="37" t="s">
        <v>178</v>
      </c>
      <c r="GP2" s="37" t="s">
        <v>179</v>
      </c>
      <c r="GQ2" s="37" t="s">
        <v>179</v>
      </c>
      <c r="GR2" s="37" t="s">
        <v>179</v>
      </c>
      <c r="GS2" s="37" t="s">
        <v>143</v>
      </c>
      <c r="GT2" s="37" t="s">
        <v>143</v>
      </c>
      <c r="GU2" s="37" t="s">
        <v>143</v>
      </c>
      <c r="GV2" s="37" t="s">
        <v>180</v>
      </c>
      <c r="GW2" s="37" t="s">
        <v>181</v>
      </c>
      <c r="GX2" s="37" t="s">
        <v>181</v>
      </c>
      <c r="GY2" s="37" t="s">
        <v>181</v>
      </c>
      <c r="GZ2" s="37" t="s">
        <v>181</v>
      </c>
      <c r="HA2" s="37" t="s">
        <v>181</v>
      </c>
      <c r="HB2" s="37" t="s">
        <v>181</v>
      </c>
      <c r="HC2" s="37" t="s">
        <v>182</v>
      </c>
      <c r="HD2" s="37" t="s">
        <v>182</v>
      </c>
      <c r="HE2" s="37" t="s">
        <v>182</v>
      </c>
      <c r="HF2" s="37" t="s">
        <v>182</v>
      </c>
      <c r="HG2" s="37" t="s">
        <v>182</v>
      </c>
      <c r="HH2" s="37" t="s">
        <v>183</v>
      </c>
      <c r="HI2" s="37" t="s">
        <v>183</v>
      </c>
      <c r="HJ2" s="37" t="s">
        <v>183</v>
      </c>
      <c r="HK2" s="37" t="s">
        <v>183</v>
      </c>
      <c r="HL2" s="37" t="s">
        <v>184</v>
      </c>
      <c r="HM2" s="37" t="s">
        <v>184</v>
      </c>
      <c r="HN2" s="37" t="s">
        <v>184</v>
      </c>
      <c r="HO2" s="37" t="s">
        <v>184</v>
      </c>
      <c r="HP2" s="37" t="s">
        <v>182</v>
      </c>
      <c r="HQ2" s="37" t="s">
        <v>179</v>
      </c>
      <c r="HR2" s="37" t="s">
        <v>185</v>
      </c>
    </row>
    <row r="3" spans="1:226" ht="15" thickBot="1" x14ac:dyDescent="0.3">
      <c r="B3" s="1"/>
      <c r="C3" s="2"/>
      <c r="D3" s="2"/>
      <c r="E3" s="3"/>
      <c r="F3" s="10"/>
      <c r="G3" s="11" t="s">
        <v>533</v>
      </c>
      <c r="H3" s="38">
        <v>5</v>
      </c>
      <c r="I3" s="39">
        <v>5</v>
      </c>
      <c r="J3" s="39">
        <v>5</v>
      </c>
      <c r="K3" s="39">
        <v>5</v>
      </c>
      <c r="L3" s="39">
        <v>5</v>
      </c>
      <c r="M3" s="39">
        <v>5</v>
      </c>
      <c r="N3" s="39">
        <v>5</v>
      </c>
      <c r="O3" s="39">
        <v>5</v>
      </c>
      <c r="P3" s="39">
        <v>5</v>
      </c>
      <c r="Q3" s="39">
        <v>5</v>
      </c>
      <c r="R3" s="39">
        <v>5</v>
      </c>
      <c r="S3" s="39">
        <v>5</v>
      </c>
      <c r="T3" s="39">
        <v>5</v>
      </c>
      <c r="U3" s="39">
        <v>5</v>
      </c>
      <c r="V3" s="39">
        <v>5</v>
      </c>
      <c r="W3" s="39">
        <v>5</v>
      </c>
      <c r="X3" s="39">
        <v>5</v>
      </c>
      <c r="Y3" s="39">
        <v>5</v>
      </c>
      <c r="Z3" s="39">
        <v>5</v>
      </c>
      <c r="AA3" s="39">
        <v>5</v>
      </c>
      <c r="AB3" s="39">
        <v>5</v>
      </c>
      <c r="AC3" s="39">
        <v>5</v>
      </c>
      <c r="AD3" s="39">
        <v>5</v>
      </c>
      <c r="AE3" s="39">
        <v>5</v>
      </c>
      <c r="AF3" s="39">
        <v>5</v>
      </c>
      <c r="AG3" s="39">
        <v>5</v>
      </c>
      <c r="AH3" s="39">
        <v>5</v>
      </c>
      <c r="AI3" s="39">
        <v>5</v>
      </c>
      <c r="AJ3" s="39">
        <v>5</v>
      </c>
      <c r="AK3" s="39">
        <v>5</v>
      </c>
      <c r="AL3" s="39">
        <v>5</v>
      </c>
      <c r="AM3" s="39">
        <v>5</v>
      </c>
      <c r="AN3" s="39">
        <v>5</v>
      </c>
      <c r="AO3" s="39">
        <v>5</v>
      </c>
      <c r="AP3" s="39">
        <v>5</v>
      </c>
      <c r="AQ3" s="39">
        <v>5</v>
      </c>
      <c r="AR3" s="39">
        <v>5</v>
      </c>
      <c r="AS3" s="39">
        <v>5</v>
      </c>
      <c r="AT3" s="39">
        <v>5</v>
      </c>
      <c r="AU3" s="39">
        <v>5</v>
      </c>
      <c r="AV3" s="39">
        <v>5</v>
      </c>
      <c r="AW3" s="39">
        <v>5</v>
      </c>
      <c r="AX3" s="39">
        <v>5</v>
      </c>
      <c r="AY3" s="39">
        <v>5</v>
      </c>
      <c r="AZ3" s="39">
        <v>5</v>
      </c>
      <c r="BA3" s="39">
        <v>5</v>
      </c>
      <c r="BB3" s="39">
        <v>5</v>
      </c>
      <c r="BC3" s="39">
        <v>5</v>
      </c>
      <c r="BD3" s="39">
        <v>5</v>
      </c>
      <c r="BE3" s="39">
        <v>5</v>
      </c>
      <c r="BF3" s="39">
        <v>5</v>
      </c>
      <c r="BG3" s="39">
        <v>5</v>
      </c>
      <c r="BH3" s="39">
        <v>5</v>
      </c>
      <c r="BI3" s="39">
        <v>5</v>
      </c>
      <c r="BJ3" s="39">
        <v>5</v>
      </c>
      <c r="BK3" s="39">
        <v>5</v>
      </c>
      <c r="BL3" s="39">
        <v>5</v>
      </c>
      <c r="BM3" s="39">
        <v>5</v>
      </c>
      <c r="BN3" s="39">
        <v>5</v>
      </c>
      <c r="BO3" s="39">
        <v>5</v>
      </c>
      <c r="BP3" s="39">
        <v>5</v>
      </c>
      <c r="BQ3" s="39">
        <v>5</v>
      </c>
      <c r="BR3" s="39">
        <v>5</v>
      </c>
      <c r="BS3" s="39">
        <v>5</v>
      </c>
      <c r="BT3" s="39">
        <v>5</v>
      </c>
      <c r="BU3" s="39">
        <v>5</v>
      </c>
      <c r="BV3" s="39">
        <v>5</v>
      </c>
      <c r="BW3" s="39">
        <v>5</v>
      </c>
      <c r="BX3" s="39">
        <v>5</v>
      </c>
      <c r="BY3" s="39">
        <v>5</v>
      </c>
      <c r="BZ3" s="39">
        <v>5</v>
      </c>
      <c r="CA3" s="39">
        <v>5</v>
      </c>
      <c r="CB3" s="39">
        <v>5</v>
      </c>
      <c r="CC3" s="39">
        <v>5</v>
      </c>
      <c r="CD3" s="39">
        <v>5</v>
      </c>
      <c r="CE3" s="39">
        <v>5</v>
      </c>
      <c r="CF3" s="39">
        <v>5</v>
      </c>
      <c r="CG3" s="39">
        <v>5</v>
      </c>
      <c r="CH3" s="39">
        <v>5</v>
      </c>
      <c r="CI3" s="39">
        <v>5</v>
      </c>
      <c r="CJ3" s="39">
        <v>5</v>
      </c>
      <c r="CK3" s="39">
        <v>5</v>
      </c>
      <c r="CL3" s="39">
        <v>5</v>
      </c>
      <c r="CM3" s="39">
        <v>5</v>
      </c>
      <c r="CN3" s="39">
        <v>5</v>
      </c>
      <c r="CO3" s="39">
        <v>5</v>
      </c>
      <c r="CP3" s="39">
        <v>5</v>
      </c>
      <c r="CQ3" s="39">
        <v>5</v>
      </c>
      <c r="CR3" s="39">
        <v>5</v>
      </c>
      <c r="CS3" s="39">
        <v>5</v>
      </c>
      <c r="CT3" s="39">
        <v>5</v>
      </c>
      <c r="CU3" s="39">
        <v>5</v>
      </c>
      <c r="CV3" s="39">
        <v>5</v>
      </c>
      <c r="CW3" s="39">
        <v>5</v>
      </c>
      <c r="CX3" s="39">
        <v>5</v>
      </c>
      <c r="CY3" s="39">
        <v>5</v>
      </c>
      <c r="CZ3" s="39">
        <v>5</v>
      </c>
      <c r="DA3" s="39">
        <v>5</v>
      </c>
      <c r="DB3" s="39">
        <v>5</v>
      </c>
      <c r="DC3" s="39">
        <v>5</v>
      </c>
      <c r="DD3" s="39">
        <v>5</v>
      </c>
      <c r="DE3" s="39">
        <v>5</v>
      </c>
      <c r="DF3" s="39">
        <v>5</v>
      </c>
      <c r="DG3" s="39">
        <v>5</v>
      </c>
      <c r="DH3" s="39">
        <v>5</v>
      </c>
      <c r="DI3" s="39">
        <v>5</v>
      </c>
      <c r="DJ3" s="39">
        <v>5</v>
      </c>
      <c r="DK3" s="39">
        <v>5</v>
      </c>
      <c r="DL3" s="39">
        <v>5</v>
      </c>
      <c r="DM3" s="39">
        <v>5</v>
      </c>
      <c r="DN3" s="39">
        <v>5</v>
      </c>
      <c r="DO3" s="39">
        <v>5</v>
      </c>
      <c r="DP3" s="39">
        <v>5</v>
      </c>
      <c r="DQ3" s="39">
        <v>5</v>
      </c>
      <c r="DR3" s="39">
        <v>5</v>
      </c>
      <c r="DS3" s="39">
        <v>5</v>
      </c>
      <c r="DT3" s="39">
        <v>5</v>
      </c>
      <c r="DU3" s="39">
        <v>5</v>
      </c>
      <c r="DV3" s="39">
        <v>5</v>
      </c>
      <c r="DW3" s="39">
        <v>5</v>
      </c>
      <c r="DX3" s="39">
        <v>5</v>
      </c>
      <c r="DY3" s="39">
        <v>5</v>
      </c>
      <c r="DZ3" s="39">
        <v>5</v>
      </c>
      <c r="EA3" s="39">
        <v>5</v>
      </c>
      <c r="EB3" s="39">
        <v>5</v>
      </c>
      <c r="EC3" s="39">
        <v>5</v>
      </c>
      <c r="ED3" s="39">
        <v>5</v>
      </c>
      <c r="EE3" s="39">
        <v>5</v>
      </c>
      <c r="EF3" s="39">
        <v>5</v>
      </c>
      <c r="EG3" s="39">
        <v>5</v>
      </c>
      <c r="EH3" s="39">
        <v>5</v>
      </c>
      <c r="EI3" s="39">
        <v>5</v>
      </c>
      <c r="EJ3" s="39">
        <v>5</v>
      </c>
      <c r="EK3" s="39">
        <v>5</v>
      </c>
      <c r="EL3" s="39">
        <v>5</v>
      </c>
      <c r="EM3" s="39">
        <v>5</v>
      </c>
      <c r="EN3" s="39">
        <v>5</v>
      </c>
      <c r="EO3" s="39">
        <v>5</v>
      </c>
      <c r="EP3" s="39">
        <v>5</v>
      </c>
      <c r="EQ3" s="39">
        <v>5</v>
      </c>
      <c r="ER3" s="39">
        <v>5</v>
      </c>
      <c r="ES3" s="39">
        <v>5</v>
      </c>
      <c r="ET3" s="39">
        <v>5</v>
      </c>
      <c r="EU3" s="39">
        <v>5</v>
      </c>
      <c r="EV3" s="39">
        <v>5</v>
      </c>
      <c r="EW3" s="39">
        <v>5</v>
      </c>
      <c r="EX3" s="39">
        <v>5</v>
      </c>
      <c r="EY3" s="39">
        <v>5</v>
      </c>
      <c r="EZ3" s="39">
        <v>5</v>
      </c>
      <c r="FA3" s="39">
        <v>5</v>
      </c>
      <c r="FB3" s="39">
        <v>5</v>
      </c>
      <c r="FC3" s="39">
        <v>5</v>
      </c>
      <c r="FD3" s="39">
        <v>5</v>
      </c>
      <c r="FE3" s="39">
        <v>5</v>
      </c>
      <c r="FF3" s="39">
        <v>5</v>
      </c>
      <c r="FG3" s="39">
        <v>5</v>
      </c>
      <c r="FH3" s="39">
        <v>5</v>
      </c>
      <c r="FI3" s="39">
        <v>5</v>
      </c>
      <c r="FJ3" s="39">
        <v>5</v>
      </c>
      <c r="FK3" s="39">
        <v>5</v>
      </c>
      <c r="FL3" s="39">
        <v>5</v>
      </c>
      <c r="FM3" s="39">
        <v>5</v>
      </c>
      <c r="FN3" s="39">
        <v>5</v>
      </c>
      <c r="FO3" s="39">
        <v>5</v>
      </c>
      <c r="FP3" s="39">
        <v>5</v>
      </c>
      <c r="FQ3" s="39">
        <v>5</v>
      </c>
      <c r="FR3" s="39">
        <v>5</v>
      </c>
      <c r="FS3" s="39">
        <v>5</v>
      </c>
      <c r="FT3" s="39">
        <v>5</v>
      </c>
      <c r="FU3" s="39">
        <v>5</v>
      </c>
      <c r="FV3" s="39">
        <v>5</v>
      </c>
      <c r="FW3" s="39">
        <v>5</v>
      </c>
      <c r="FX3" s="39">
        <v>5</v>
      </c>
      <c r="FY3" s="39">
        <v>5</v>
      </c>
      <c r="FZ3" s="39">
        <v>5</v>
      </c>
      <c r="GA3" s="39">
        <v>5</v>
      </c>
      <c r="GB3" s="39">
        <v>5</v>
      </c>
      <c r="GC3" s="39">
        <v>5</v>
      </c>
      <c r="GD3" s="39">
        <v>5</v>
      </c>
      <c r="GE3" s="39">
        <v>5</v>
      </c>
      <c r="GF3" s="39">
        <v>5</v>
      </c>
      <c r="GG3" s="39">
        <v>5</v>
      </c>
      <c r="GH3" s="39">
        <v>5</v>
      </c>
      <c r="GI3" s="39">
        <v>5</v>
      </c>
      <c r="GJ3" s="39">
        <v>5</v>
      </c>
      <c r="GK3" s="39">
        <v>5</v>
      </c>
      <c r="GL3" s="39">
        <v>5</v>
      </c>
      <c r="GM3" s="39">
        <v>5</v>
      </c>
      <c r="GN3" s="39">
        <v>5</v>
      </c>
      <c r="GO3" s="39">
        <v>5</v>
      </c>
      <c r="GP3" s="39">
        <v>5</v>
      </c>
      <c r="GQ3" s="39">
        <v>5</v>
      </c>
      <c r="GR3" s="39">
        <v>5</v>
      </c>
      <c r="GS3" s="39">
        <v>5</v>
      </c>
      <c r="GT3" s="39">
        <v>5</v>
      </c>
      <c r="GU3" s="39">
        <v>5</v>
      </c>
      <c r="GV3" s="39">
        <v>5</v>
      </c>
      <c r="GW3" s="39">
        <v>5</v>
      </c>
      <c r="GX3" s="39">
        <v>5</v>
      </c>
      <c r="GY3" s="39">
        <v>5</v>
      </c>
      <c r="GZ3" s="39">
        <v>5</v>
      </c>
      <c r="HA3" s="39">
        <v>5</v>
      </c>
      <c r="HB3" s="39">
        <v>5</v>
      </c>
      <c r="HC3" s="39">
        <v>5</v>
      </c>
      <c r="HD3" s="39">
        <v>5</v>
      </c>
      <c r="HE3" s="39">
        <v>5</v>
      </c>
      <c r="HF3" s="39">
        <v>5</v>
      </c>
      <c r="HG3" s="39">
        <v>5</v>
      </c>
      <c r="HH3" s="39">
        <v>5</v>
      </c>
      <c r="HI3" s="39">
        <v>5</v>
      </c>
      <c r="HJ3" s="39">
        <v>5</v>
      </c>
      <c r="HK3" s="39">
        <v>5</v>
      </c>
      <c r="HL3" s="39">
        <v>5</v>
      </c>
      <c r="HM3" s="39">
        <v>5</v>
      </c>
      <c r="HN3" s="39">
        <v>5</v>
      </c>
      <c r="HO3" s="39">
        <v>5</v>
      </c>
      <c r="HP3" s="39">
        <v>5</v>
      </c>
      <c r="HQ3" s="39">
        <v>5</v>
      </c>
      <c r="HR3" s="39">
        <v>5</v>
      </c>
    </row>
    <row r="4" spans="1:226" ht="15" thickBot="1" x14ac:dyDescent="0.3">
      <c r="B4" s="1"/>
      <c r="C4" s="2" t="s">
        <v>534</v>
      </c>
      <c r="D4" s="2" t="s">
        <v>535</v>
      </c>
      <c r="E4" s="3" t="s">
        <v>536</v>
      </c>
      <c r="F4" s="10"/>
      <c r="G4" s="13" t="s">
        <v>537</v>
      </c>
      <c r="H4" s="40">
        <v>412</v>
      </c>
      <c r="I4" s="41">
        <v>413</v>
      </c>
      <c r="J4" s="41">
        <v>414</v>
      </c>
      <c r="K4" s="47">
        <v>415</v>
      </c>
      <c r="L4" s="47">
        <v>416</v>
      </c>
      <c r="M4" s="47">
        <v>417</v>
      </c>
      <c r="N4" s="47">
        <v>418</v>
      </c>
      <c r="O4" s="47">
        <v>419</v>
      </c>
      <c r="P4" s="47">
        <v>420</v>
      </c>
      <c r="Q4" s="47">
        <v>421</v>
      </c>
      <c r="R4" s="41">
        <v>422</v>
      </c>
      <c r="S4" s="41">
        <v>423</v>
      </c>
      <c r="T4" s="41">
        <v>424</v>
      </c>
      <c r="U4" s="47">
        <v>425</v>
      </c>
      <c r="V4" s="41">
        <v>426</v>
      </c>
      <c r="W4" s="41">
        <v>427</v>
      </c>
      <c r="X4" s="41">
        <v>428</v>
      </c>
      <c r="Y4" s="41">
        <v>429</v>
      </c>
      <c r="Z4" s="41">
        <v>430</v>
      </c>
      <c r="AA4" s="41">
        <v>431</v>
      </c>
      <c r="AB4" s="41">
        <v>432</v>
      </c>
      <c r="AC4" s="41">
        <v>433</v>
      </c>
      <c r="AD4" s="41">
        <v>434</v>
      </c>
      <c r="AE4" s="41">
        <v>435</v>
      </c>
      <c r="AF4" s="41">
        <v>436</v>
      </c>
      <c r="AG4" s="41">
        <v>437</v>
      </c>
      <c r="AH4" s="41">
        <v>438</v>
      </c>
      <c r="AI4" s="41">
        <v>439</v>
      </c>
      <c r="AJ4" s="41">
        <v>440</v>
      </c>
      <c r="AK4" s="41">
        <v>441</v>
      </c>
      <c r="AL4" s="41">
        <v>442</v>
      </c>
      <c r="AM4" s="41">
        <v>443</v>
      </c>
      <c r="AN4" s="41">
        <v>444</v>
      </c>
      <c r="AO4" s="41">
        <v>445</v>
      </c>
      <c r="AP4" s="41">
        <v>446</v>
      </c>
      <c r="AQ4" s="41">
        <v>447</v>
      </c>
      <c r="AR4" s="41">
        <v>448</v>
      </c>
      <c r="AS4" s="41">
        <v>450</v>
      </c>
      <c r="AT4" s="41">
        <v>451</v>
      </c>
      <c r="AU4" s="41">
        <v>452</v>
      </c>
      <c r="AV4" s="41">
        <v>453</v>
      </c>
      <c r="AW4" s="41">
        <v>454</v>
      </c>
      <c r="AX4" s="41">
        <v>455</v>
      </c>
      <c r="AY4" s="41">
        <v>456</v>
      </c>
      <c r="AZ4" s="41">
        <v>457</v>
      </c>
      <c r="BA4" s="41">
        <v>458</v>
      </c>
      <c r="BB4" s="41">
        <v>459</v>
      </c>
      <c r="BC4" s="41">
        <v>460</v>
      </c>
      <c r="BD4" s="41">
        <v>461</v>
      </c>
      <c r="BE4" s="41">
        <v>462</v>
      </c>
      <c r="BF4" s="41">
        <v>463</v>
      </c>
      <c r="BG4" s="41">
        <v>464</v>
      </c>
      <c r="BH4" s="41">
        <v>465</v>
      </c>
      <c r="BI4" s="41">
        <v>466</v>
      </c>
      <c r="BJ4" s="41">
        <v>467</v>
      </c>
      <c r="BK4" s="41">
        <v>468</v>
      </c>
      <c r="BL4" s="41">
        <v>469</v>
      </c>
      <c r="BM4" s="41">
        <v>470</v>
      </c>
      <c r="BN4" s="41">
        <v>471</v>
      </c>
      <c r="BO4" s="41">
        <v>472</v>
      </c>
      <c r="BP4" s="41">
        <v>473</v>
      </c>
      <c r="BQ4" s="41">
        <v>474</v>
      </c>
      <c r="BR4" s="41">
        <v>475</v>
      </c>
      <c r="BS4" s="41">
        <v>476</v>
      </c>
      <c r="BT4" s="41">
        <v>478</v>
      </c>
      <c r="BU4" s="41">
        <v>479</v>
      </c>
      <c r="BV4" s="41">
        <v>480</v>
      </c>
      <c r="BW4" s="41">
        <v>481</v>
      </c>
      <c r="BX4" s="41">
        <v>482</v>
      </c>
      <c r="BY4" s="41">
        <v>483</v>
      </c>
      <c r="BZ4" s="47">
        <v>484</v>
      </c>
      <c r="CA4" s="41">
        <v>485</v>
      </c>
      <c r="CB4" s="41">
        <v>486</v>
      </c>
      <c r="CC4" s="41">
        <v>487</v>
      </c>
      <c r="CD4" s="41">
        <v>488</v>
      </c>
      <c r="CE4" s="41">
        <v>489</v>
      </c>
      <c r="CF4" s="41">
        <v>490</v>
      </c>
      <c r="CG4" s="41">
        <v>492</v>
      </c>
      <c r="CH4" s="47">
        <v>493</v>
      </c>
      <c r="CI4" s="47">
        <v>494</v>
      </c>
      <c r="CJ4" s="41">
        <v>495</v>
      </c>
      <c r="CK4" s="41">
        <v>496</v>
      </c>
      <c r="CL4" s="41">
        <v>497</v>
      </c>
      <c r="CM4" s="41">
        <v>499</v>
      </c>
      <c r="CN4" s="41">
        <v>500</v>
      </c>
      <c r="CO4" s="41">
        <v>501</v>
      </c>
      <c r="CP4" s="41">
        <v>502</v>
      </c>
      <c r="CQ4" s="41">
        <v>503</v>
      </c>
      <c r="CR4" s="41">
        <v>504</v>
      </c>
      <c r="CS4" s="41">
        <v>505</v>
      </c>
      <c r="CT4" s="41">
        <v>506</v>
      </c>
      <c r="CU4" s="47">
        <v>507</v>
      </c>
      <c r="CV4" s="47">
        <v>508</v>
      </c>
      <c r="CW4" s="47">
        <v>509</v>
      </c>
      <c r="CX4" s="47">
        <v>511</v>
      </c>
      <c r="CY4" s="47">
        <v>514</v>
      </c>
      <c r="CZ4" s="47">
        <v>516</v>
      </c>
      <c r="DA4" s="41">
        <v>517</v>
      </c>
      <c r="DB4" s="41">
        <v>518</v>
      </c>
      <c r="DC4" s="41">
        <v>520</v>
      </c>
      <c r="DD4" s="41">
        <v>522</v>
      </c>
      <c r="DE4" s="41">
        <v>524</v>
      </c>
      <c r="DF4" s="47">
        <v>525</v>
      </c>
      <c r="DG4" s="47">
        <v>526</v>
      </c>
      <c r="DH4" s="41">
        <v>527</v>
      </c>
      <c r="DI4" s="41">
        <v>528</v>
      </c>
      <c r="DJ4" s="41">
        <v>529</v>
      </c>
      <c r="DK4" s="41">
        <v>530</v>
      </c>
      <c r="DL4" s="41">
        <v>531</v>
      </c>
      <c r="DM4" s="41">
        <v>532</v>
      </c>
      <c r="DN4" s="41">
        <v>533</v>
      </c>
      <c r="DO4" s="41">
        <v>535</v>
      </c>
      <c r="DP4" s="41">
        <v>536</v>
      </c>
      <c r="DQ4" s="41">
        <v>578</v>
      </c>
      <c r="DR4" s="41">
        <v>579</v>
      </c>
      <c r="DS4" s="41">
        <v>580</v>
      </c>
      <c r="DT4" s="41">
        <v>581</v>
      </c>
      <c r="DU4" s="41">
        <v>582</v>
      </c>
      <c r="DV4" s="41">
        <v>583</v>
      </c>
      <c r="DW4" s="41">
        <v>584</v>
      </c>
      <c r="DX4" s="41">
        <v>585</v>
      </c>
      <c r="DY4" s="41">
        <v>586</v>
      </c>
      <c r="DZ4" s="41">
        <v>587</v>
      </c>
      <c r="EA4" s="41">
        <v>588</v>
      </c>
      <c r="EB4" s="41">
        <v>589</v>
      </c>
      <c r="EC4" s="47">
        <v>590</v>
      </c>
      <c r="ED4" s="47">
        <v>591</v>
      </c>
      <c r="EE4" s="47">
        <v>592</v>
      </c>
      <c r="EF4" s="41">
        <v>593</v>
      </c>
      <c r="EG4" s="41">
        <v>594</v>
      </c>
      <c r="EH4" s="41">
        <v>596</v>
      </c>
      <c r="EI4" s="41">
        <v>597</v>
      </c>
      <c r="EJ4" s="41">
        <v>598</v>
      </c>
      <c r="EK4" s="41">
        <v>599</v>
      </c>
      <c r="EL4" s="41">
        <v>600</v>
      </c>
      <c r="EM4" s="41">
        <v>601</v>
      </c>
      <c r="EN4" s="41">
        <v>602</v>
      </c>
      <c r="EO4" s="41">
        <v>603</v>
      </c>
      <c r="EP4" s="41">
        <v>604</v>
      </c>
      <c r="EQ4" s="41">
        <v>605</v>
      </c>
      <c r="ER4" s="41">
        <v>606</v>
      </c>
      <c r="ES4" s="41">
        <v>607</v>
      </c>
      <c r="ET4" s="41">
        <v>608</v>
      </c>
      <c r="EU4" s="41">
        <v>609</v>
      </c>
      <c r="EV4" s="41">
        <v>610</v>
      </c>
      <c r="EW4" s="41">
        <v>611</v>
      </c>
      <c r="EX4" s="41">
        <v>612</v>
      </c>
      <c r="EY4" s="41">
        <v>613</v>
      </c>
      <c r="EZ4" s="41">
        <v>614</v>
      </c>
      <c r="FA4" s="47">
        <v>615</v>
      </c>
      <c r="FB4" s="41">
        <v>617</v>
      </c>
      <c r="FC4" s="41">
        <v>618</v>
      </c>
      <c r="FD4" s="41">
        <v>619</v>
      </c>
      <c r="FE4" s="41">
        <v>620</v>
      </c>
      <c r="FF4" s="41">
        <v>621</v>
      </c>
      <c r="FG4" s="41">
        <v>622</v>
      </c>
      <c r="FH4" s="41">
        <v>623</v>
      </c>
      <c r="FI4" s="41">
        <v>624</v>
      </c>
      <c r="FJ4" s="41">
        <v>625</v>
      </c>
      <c r="FK4" s="48">
        <v>626</v>
      </c>
      <c r="FL4" s="48">
        <v>628</v>
      </c>
      <c r="FM4" s="48">
        <v>629</v>
      </c>
      <c r="FN4" s="48">
        <v>630</v>
      </c>
      <c r="FO4" s="41">
        <v>631</v>
      </c>
      <c r="FP4" s="41">
        <v>632</v>
      </c>
      <c r="FQ4" s="41">
        <v>633</v>
      </c>
      <c r="FR4" s="41">
        <v>634</v>
      </c>
      <c r="FS4" s="41">
        <v>635</v>
      </c>
      <c r="FT4" s="41">
        <v>636</v>
      </c>
      <c r="FU4" s="41">
        <v>637</v>
      </c>
      <c r="FV4" s="41">
        <v>638</v>
      </c>
      <c r="FW4" s="41">
        <v>639</v>
      </c>
      <c r="FX4" s="41">
        <v>640</v>
      </c>
      <c r="FY4" s="41">
        <v>641</v>
      </c>
      <c r="FZ4" s="41">
        <v>642</v>
      </c>
      <c r="GA4" s="47">
        <v>643</v>
      </c>
      <c r="GB4" s="41">
        <v>657</v>
      </c>
      <c r="GC4" s="41">
        <v>658</v>
      </c>
      <c r="GD4" s="41">
        <v>659</v>
      </c>
      <c r="GE4" s="41">
        <v>660</v>
      </c>
      <c r="GF4" s="41">
        <v>661</v>
      </c>
      <c r="GG4" s="41">
        <v>662</v>
      </c>
      <c r="GH4" s="41">
        <v>663</v>
      </c>
      <c r="GI4" s="41">
        <v>664</v>
      </c>
      <c r="GJ4" s="41">
        <v>665</v>
      </c>
      <c r="GK4" s="41">
        <v>666</v>
      </c>
      <c r="GL4" s="41">
        <v>667</v>
      </c>
      <c r="GM4" s="41">
        <v>668</v>
      </c>
      <c r="GN4" s="41">
        <v>669</v>
      </c>
      <c r="GO4" s="41">
        <v>670</v>
      </c>
      <c r="GP4" s="47">
        <v>671</v>
      </c>
      <c r="GQ4" s="41">
        <v>672</v>
      </c>
      <c r="GR4" s="47">
        <v>673</v>
      </c>
      <c r="GS4" s="47">
        <v>674</v>
      </c>
      <c r="GT4" s="47">
        <v>675</v>
      </c>
      <c r="GU4" s="47">
        <v>676</v>
      </c>
      <c r="GV4" s="47">
        <v>696</v>
      </c>
      <c r="GW4" s="41">
        <v>920</v>
      </c>
      <c r="GX4" s="41">
        <v>921</v>
      </c>
      <c r="GY4" s="41">
        <v>922</v>
      </c>
      <c r="GZ4" s="41">
        <v>923</v>
      </c>
      <c r="HA4" s="41">
        <v>924</v>
      </c>
      <c r="HB4" s="41">
        <v>925</v>
      </c>
      <c r="HC4" s="48">
        <v>926</v>
      </c>
      <c r="HD4" s="48">
        <v>927</v>
      </c>
      <c r="HE4" s="48">
        <v>928</v>
      </c>
      <c r="HF4" s="48">
        <v>929</v>
      </c>
      <c r="HG4" s="48">
        <v>930</v>
      </c>
      <c r="HH4" s="41">
        <v>932</v>
      </c>
      <c r="HI4" s="41">
        <v>933</v>
      </c>
      <c r="HJ4" s="41">
        <v>934</v>
      </c>
      <c r="HK4" s="41">
        <v>935</v>
      </c>
      <c r="HL4" s="41">
        <v>937</v>
      </c>
      <c r="HM4" s="41">
        <v>938</v>
      </c>
      <c r="HN4" s="41">
        <v>939</v>
      </c>
      <c r="HO4" s="41">
        <v>940</v>
      </c>
      <c r="HP4" s="41">
        <v>1090</v>
      </c>
      <c r="HQ4" s="41">
        <v>2524</v>
      </c>
      <c r="HR4" s="41">
        <v>2573</v>
      </c>
    </row>
    <row r="5" spans="1:226" ht="16.8" thickBot="1" x14ac:dyDescent="0.5">
      <c r="A5" s="15" t="s">
        <v>538</v>
      </c>
      <c r="B5" s="16">
        <v>2</v>
      </c>
      <c r="C5" s="17" t="s">
        <v>539</v>
      </c>
      <c r="D5" s="1" t="s">
        <v>540</v>
      </c>
      <c r="E5" s="18">
        <f>SUM(H5:IR5)</f>
        <v>384</v>
      </c>
      <c r="F5" s="16"/>
      <c r="G5" s="16"/>
      <c r="H5" s="43">
        <v>1</v>
      </c>
      <c r="I5" s="42"/>
      <c r="J5" s="43">
        <v>2</v>
      </c>
      <c r="K5" s="42"/>
      <c r="L5" s="42"/>
      <c r="M5" s="42"/>
      <c r="N5" s="42"/>
      <c r="O5" s="42"/>
      <c r="P5" s="42"/>
      <c r="Q5" s="42"/>
      <c r="R5" s="43">
        <v>2</v>
      </c>
      <c r="S5" s="43">
        <v>2</v>
      </c>
      <c r="T5" s="43">
        <v>1</v>
      </c>
      <c r="U5" s="42"/>
      <c r="V5" s="43">
        <v>1</v>
      </c>
      <c r="W5" s="43">
        <v>2</v>
      </c>
      <c r="X5" s="43">
        <v>2</v>
      </c>
      <c r="Y5" s="42"/>
      <c r="Z5" s="43">
        <v>1</v>
      </c>
      <c r="AA5" s="42"/>
      <c r="AB5" s="42"/>
      <c r="AC5" s="43">
        <v>1</v>
      </c>
      <c r="AD5" s="43">
        <v>1</v>
      </c>
      <c r="AE5" s="43">
        <v>2</v>
      </c>
      <c r="AF5" s="42"/>
      <c r="AG5" s="43">
        <v>3</v>
      </c>
      <c r="AH5" s="43">
        <v>1</v>
      </c>
      <c r="AI5" s="43">
        <v>2</v>
      </c>
      <c r="AJ5" s="43">
        <v>4</v>
      </c>
      <c r="AK5" s="43">
        <v>2</v>
      </c>
      <c r="AL5" s="43">
        <v>1</v>
      </c>
      <c r="AM5" s="42"/>
      <c r="AN5" s="43">
        <v>0</v>
      </c>
      <c r="AO5" s="43">
        <v>1</v>
      </c>
      <c r="AP5" s="42"/>
      <c r="AQ5" s="43">
        <v>2</v>
      </c>
      <c r="AR5" s="42"/>
      <c r="AS5" s="43">
        <v>2</v>
      </c>
      <c r="AT5" s="43">
        <v>1</v>
      </c>
      <c r="AU5" s="42"/>
      <c r="AV5" s="43">
        <v>1</v>
      </c>
      <c r="AW5" s="43">
        <v>2</v>
      </c>
      <c r="AX5" s="43">
        <v>3</v>
      </c>
      <c r="AY5" s="42"/>
      <c r="AZ5" s="42"/>
      <c r="BA5" s="43">
        <v>5</v>
      </c>
      <c r="BB5" s="42"/>
      <c r="BC5" s="42"/>
      <c r="BD5" s="43">
        <v>1</v>
      </c>
      <c r="BE5" s="43">
        <v>2</v>
      </c>
      <c r="BF5" s="43">
        <v>1</v>
      </c>
      <c r="BG5" s="43">
        <v>1</v>
      </c>
      <c r="BH5" s="42"/>
      <c r="BI5" s="43">
        <v>3</v>
      </c>
      <c r="BJ5" s="43">
        <v>1</v>
      </c>
      <c r="BK5" s="42"/>
      <c r="BL5" s="43">
        <v>2</v>
      </c>
      <c r="BM5" s="43">
        <v>1</v>
      </c>
      <c r="BN5" s="42"/>
      <c r="BO5" s="43">
        <v>4</v>
      </c>
      <c r="BP5" s="43">
        <v>8</v>
      </c>
      <c r="BQ5" s="42"/>
      <c r="BR5" s="43">
        <v>5</v>
      </c>
      <c r="BS5" s="42"/>
      <c r="BT5" s="43">
        <v>2</v>
      </c>
      <c r="BU5" s="43">
        <v>4</v>
      </c>
      <c r="BV5" s="42"/>
      <c r="BW5" s="43">
        <v>4</v>
      </c>
      <c r="BX5" s="43">
        <v>2</v>
      </c>
      <c r="BY5" s="43">
        <v>8</v>
      </c>
      <c r="BZ5" s="42"/>
      <c r="CA5" s="43">
        <v>4</v>
      </c>
      <c r="CB5" s="43">
        <v>1</v>
      </c>
      <c r="CC5" s="43">
        <v>5</v>
      </c>
      <c r="CD5" s="43">
        <v>1</v>
      </c>
      <c r="CE5" s="43">
        <v>6</v>
      </c>
      <c r="CF5" s="43">
        <v>2</v>
      </c>
      <c r="CG5" s="43">
        <v>1</v>
      </c>
      <c r="CH5" s="42"/>
      <c r="CI5" s="42"/>
      <c r="CJ5" s="43">
        <v>1</v>
      </c>
      <c r="CK5" s="43">
        <v>4</v>
      </c>
      <c r="CL5" s="42"/>
      <c r="CM5" s="43">
        <v>1</v>
      </c>
      <c r="CN5" s="43">
        <v>5</v>
      </c>
      <c r="CO5" s="43">
        <v>5</v>
      </c>
      <c r="CP5" s="43">
        <v>1</v>
      </c>
      <c r="CQ5" s="43">
        <v>4</v>
      </c>
      <c r="CR5" s="43">
        <v>5</v>
      </c>
      <c r="CS5" s="42"/>
      <c r="CT5" s="42"/>
      <c r="CU5" s="42"/>
      <c r="CV5" s="42"/>
      <c r="CW5" s="43">
        <v>4</v>
      </c>
      <c r="CX5" s="43">
        <v>1</v>
      </c>
      <c r="CY5" s="43">
        <v>2</v>
      </c>
      <c r="CZ5" s="43">
        <v>6</v>
      </c>
      <c r="DA5" s="43">
        <v>3</v>
      </c>
      <c r="DB5" s="43">
        <v>1</v>
      </c>
      <c r="DC5" s="42"/>
      <c r="DD5" s="42"/>
      <c r="DE5" s="43">
        <v>2</v>
      </c>
      <c r="DF5" s="42"/>
      <c r="DG5" s="42"/>
      <c r="DH5" s="43">
        <v>1</v>
      </c>
      <c r="DI5" s="43">
        <v>1</v>
      </c>
      <c r="DJ5" s="43">
        <v>2</v>
      </c>
      <c r="DK5" s="43">
        <v>1</v>
      </c>
      <c r="DL5" s="42"/>
      <c r="DM5" s="43">
        <v>1</v>
      </c>
      <c r="DN5" s="43">
        <v>4</v>
      </c>
      <c r="DO5" s="43">
        <v>3</v>
      </c>
      <c r="DP5" s="43">
        <v>2</v>
      </c>
      <c r="DQ5" s="42"/>
      <c r="DR5" s="43">
        <v>3</v>
      </c>
      <c r="DS5" s="43">
        <v>3</v>
      </c>
      <c r="DT5" s="43">
        <v>2</v>
      </c>
      <c r="DU5" s="42"/>
      <c r="DV5" s="42"/>
      <c r="DW5" s="43">
        <v>1</v>
      </c>
      <c r="DX5" s="43">
        <v>1</v>
      </c>
      <c r="DY5" s="43">
        <v>2</v>
      </c>
      <c r="DZ5" s="42"/>
      <c r="EA5" s="42"/>
      <c r="EB5" s="43">
        <v>2</v>
      </c>
      <c r="EC5" s="42"/>
      <c r="ED5" s="42"/>
      <c r="EE5" s="42"/>
      <c r="EF5" s="42"/>
      <c r="EG5" s="43">
        <v>2</v>
      </c>
      <c r="EH5" s="43">
        <v>1</v>
      </c>
      <c r="EI5" s="43">
        <v>2</v>
      </c>
      <c r="EJ5" s="42"/>
      <c r="EK5" s="43">
        <v>1</v>
      </c>
      <c r="EL5" s="43">
        <v>1</v>
      </c>
      <c r="EM5" s="43">
        <v>4</v>
      </c>
      <c r="EN5" s="43">
        <v>1</v>
      </c>
      <c r="EO5" s="42"/>
      <c r="EP5" s="43">
        <v>6</v>
      </c>
      <c r="EQ5" s="42"/>
      <c r="ER5" s="43">
        <v>2</v>
      </c>
      <c r="ES5" s="43">
        <v>1</v>
      </c>
      <c r="ET5" s="43">
        <v>2</v>
      </c>
      <c r="EU5" s="43">
        <v>1</v>
      </c>
      <c r="EV5" s="43">
        <v>10</v>
      </c>
      <c r="EW5" s="43">
        <v>7</v>
      </c>
      <c r="EX5" s="43">
        <v>1</v>
      </c>
      <c r="EY5" s="42"/>
      <c r="EZ5" s="42"/>
      <c r="FA5" s="42"/>
      <c r="FB5" s="43">
        <v>4</v>
      </c>
      <c r="FC5" s="43">
        <v>6</v>
      </c>
      <c r="FD5" s="43">
        <v>1</v>
      </c>
      <c r="FE5" s="43">
        <v>4</v>
      </c>
      <c r="FF5" s="43">
        <v>6</v>
      </c>
      <c r="FG5" s="43">
        <v>7</v>
      </c>
      <c r="FH5" s="42"/>
      <c r="FI5" s="43">
        <v>1</v>
      </c>
      <c r="FJ5" s="43">
        <v>2</v>
      </c>
      <c r="FK5" s="42"/>
      <c r="FL5" s="42"/>
      <c r="FM5" s="42"/>
      <c r="FN5" s="42"/>
      <c r="FO5" s="43">
        <v>4</v>
      </c>
      <c r="FP5" s="43">
        <v>8</v>
      </c>
      <c r="FQ5" s="43">
        <v>3</v>
      </c>
      <c r="FR5" s="43">
        <v>14</v>
      </c>
      <c r="FS5" s="43">
        <v>8</v>
      </c>
      <c r="FT5" s="43">
        <v>3</v>
      </c>
      <c r="FU5" s="43">
        <v>4</v>
      </c>
      <c r="FV5" s="43">
        <v>6</v>
      </c>
      <c r="FW5" s="43">
        <v>1</v>
      </c>
      <c r="FX5" s="43">
        <v>11</v>
      </c>
      <c r="FY5" s="43">
        <v>3</v>
      </c>
      <c r="FZ5" s="43">
        <v>3</v>
      </c>
      <c r="GA5" s="42"/>
      <c r="GB5" s="43">
        <v>4</v>
      </c>
      <c r="GC5" s="43">
        <v>1</v>
      </c>
      <c r="GD5" s="43">
        <v>2</v>
      </c>
      <c r="GE5" s="43">
        <v>3</v>
      </c>
      <c r="GF5" s="43">
        <v>1</v>
      </c>
      <c r="GG5" s="43">
        <v>3</v>
      </c>
      <c r="GH5" s="43">
        <v>4</v>
      </c>
      <c r="GI5" s="43">
        <v>2</v>
      </c>
      <c r="GJ5" s="43">
        <v>2</v>
      </c>
      <c r="GK5" s="43">
        <v>2</v>
      </c>
      <c r="GL5" s="42"/>
      <c r="GM5" s="43">
        <v>5</v>
      </c>
      <c r="GN5" s="43">
        <v>2</v>
      </c>
      <c r="GO5" s="43">
        <v>5</v>
      </c>
      <c r="GP5" s="42"/>
      <c r="GQ5" s="43">
        <v>1</v>
      </c>
      <c r="GR5" s="42"/>
      <c r="GS5" s="42"/>
      <c r="GT5" s="42"/>
      <c r="GU5" s="42"/>
      <c r="GV5" s="42"/>
      <c r="GW5" s="43">
        <v>2</v>
      </c>
      <c r="GX5" s="42"/>
      <c r="GY5" s="43">
        <v>2</v>
      </c>
      <c r="GZ5" s="43">
        <v>2</v>
      </c>
      <c r="HA5" s="42"/>
      <c r="HB5" s="42"/>
      <c r="HC5" s="42"/>
      <c r="HD5" s="42"/>
      <c r="HE5" s="42"/>
      <c r="HF5" s="42"/>
      <c r="HG5" s="42"/>
      <c r="HH5" s="43">
        <v>3</v>
      </c>
      <c r="HI5" s="43">
        <v>3</v>
      </c>
      <c r="HJ5" s="42"/>
      <c r="HK5" s="42"/>
      <c r="HL5" s="42"/>
      <c r="HM5" s="42"/>
      <c r="HN5" s="42"/>
      <c r="HO5" s="43">
        <v>3</v>
      </c>
      <c r="HP5" s="42"/>
      <c r="HQ5" s="42"/>
      <c r="HR5" s="42"/>
    </row>
    <row r="6" spans="1:226" ht="16.8" thickBot="1" x14ac:dyDescent="0.5">
      <c r="A6" s="15" t="s">
        <v>541</v>
      </c>
      <c r="B6" s="16">
        <v>3</v>
      </c>
      <c r="C6" s="17" t="s">
        <v>539</v>
      </c>
      <c r="D6" s="1" t="s">
        <v>542</v>
      </c>
      <c r="E6" s="18">
        <f>SUM(H6:IR6)</f>
        <v>129</v>
      </c>
      <c r="F6" s="16"/>
      <c r="G6" s="16"/>
      <c r="H6" s="45">
        <v>1</v>
      </c>
      <c r="I6" s="44"/>
      <c r="J6" s="45">
        <v>1</v>
      </c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5">
        <v>7</v>
      </c>
      <c r="Z6" s="44"/>
      <c r="AA6" s="44"/>
      <c r="AB6" s="44"/>
      <c r="AC6" s="45">
        <v>1</v>
      </c>
      <c r="AD6" s="45">
        <v>2</v>
      </c>
      <c r="AE6" s="44"/>
      <c r="AF6" s="44"/>
      <c r="AG6" s="45">
        <v>1</v>
      </c>
      <c r="AH6" s="45">
        <v>1</v>
      </c>
      <c r="AI6" s="44"/>
      <c r="AJ6" s="45">
        <v>2</v>
      </c>
      <c r="AK6" s="44"/>
      <c r="AL6" s="45">
        <v>2</v>
      </c>
      <c r="AM6" s="45">
        <v>2</v>
      </c>
      <c r="AN6" s="44"/>
      <c r="AO6" s="45">
        <v>6</v>
      </c>
      <c r="AP6" s="44"/>
      <c r="AQ6" s="44"/>
      <c r="AR6" s="44"/>
      <c r="AS6" s="45">
        <v>2</v>
      </c>
      <c r="AT6" s="45">
        <v>1</v>
      </c>
      <c r="AU6" s="44"/>
      <c r="AV6" s="45">
        <v>1</v>
      </c>
      <c r="AW6" s="44"/>
      <c r="AX6" s="45">
        <v>1</v>
      </c>
      <c r="AY6" s="44"/>
      <c r="AZ6" s="45">
        <v>2</v>
      </c>
      <c r="BA6" s="45">
        <v>1</v>
      </c>
      <c r="BB6" s="45">
        <v>2</v>
      </c>
      <c r="BC6" s="44"/>
      <c r="BD6" s="44"/>
      <c r="BE6" s="44"/>
      <c r="BF6" s="44"/>
      <c r="BG6" s="45">
        <v>2</v>
      </c>
      <c r="BH6" s="45">
        <v>2</v>
      </c>
      <c r="BI6" s="45">
        <v>4</v>
      </c>
      <c r="BJ6" s="45">
        <v>1</v>
      </c>
      <c r="BK6" s="45">
        <v>2</v>
      </c>
      <c r="BL6" s="45">
        <v>4</v>
      </c>
      <c r="BM6" s="45">
        <v>2</v>
      </c>
      <c r="BN6" s="44"/>
      <c r="BO6" s="44"/>
      <c r="BP6" s="44"/>
      <c r="BQ6" s="44"/>
      <c r="BR6" s="45">
        <v>5</v>
      </c>
      <c r="BS6" s="44"/>
      <c r="BT6" s="45">
        <v>4</v>
      </c>
      <c r="BU6" s="44"/>
      <c r="BV6" s="44"/>
      <c r="BW6" s="45">
        <v>2</v>
      </c>
      <c r="BX6" s="44"/>
      <c r="BY6" s="44"/>
      <c r="BZ6" s="44"/>
      <c r="CA6" s="45">
        <v>2</v>
      </c>
      <c r="CB6" s="44"/>
      <c r="CC6" s="45">
        <v>1</v>
      </c>
      <c r="CD6" s="44"/>
      <c r="CE6" s="45">
        <v>3</v>
      </c>
      <c r="CF6" s="44"/>
      <c r="CG6" s="45">
        <v>1</v>
      </c>
      <c r="CH6" s="44"/>
      <c r="CI6" s="44"/>
      <c r="CJ6" s="44"/>
      <c r="CK6" s="45">
        <v>1</v>
      </c>
      <c r="CL6" s="45">
        <v>1</v>
      </c>
      <c r="CM6" s="44"/>
      <c r="CN6" s="44"/>
      <c r="CO6" s="45">
        <v>3</v>
      </c>
      <c r="CP6" s="44"/>
      <c r="CQ6" s="44"/>
      <c r="CR6" s="45">
        <v>1</v>
      </c>
      <c r="CS6" s="44"/>
      <c r="CT6" s="45">
        <v>1</v>
      </c>
      <c r="CU6" s="44"/>
      <c r="CV6" s="44"/>
      <c r="CW6" s="45">
        <v>2</v>
      </c>
      <c r="CX6" s="44"/>
      <c r="CY6" s="45">
        <v>1</v>
      </c>
      <c r="CZ6" s="45">
        <v>1</v>
      </c>
      <c r="DA6" s="44"/>
      <c r="DB6" s="44"/>
      <c r="DC6" s="44"/>
      <c r="DD6" s="44"/>
      <c r="DE6" s="44"/>
      <c r="DF6" s="44"/>
      <c r="DG6" s="44"/>
      <c r="DH6" s="45">
        <v>1</v>
      </c>
      <c r="DI6" s="44"/>
      <c r="DJ6" s="45">
        <v>2</v>
      </c>
      <c r="DK6" s="44"/>
      <c r="DL6" s="44"/>
      <c r="DM6" s="45">
        <v>2</v>
      </c>
      <c r="DN6" s="45">
        <v>3</v>
      </c>
      <c r="DO6" s="44"/>
      <c r="DP6" s="44"/>
      <c r="DQ6" s="45">
        <v>2</v>
      </c>
      <c r="DR6" s="45">
        <v>1</v>
      </c>
      <c r="DS6" s="45">
        <v>1</v>
      </c>
      <c r="DT6" s="44"/>
      <c r="DU6" s="44"/>
      <c r="DV6" s="44"/>
      <c r="DW6" s="44"/>
      <c r="DX6" s="44"/>
      <c r="DY6" s="45">
        <v>1</v>
      </c>
      <c r="DZ6" s="44"/>
      <c r="EA6" s="44"/>
      <c r="EB6" s="44"/>
      <c r="EC6" s="44"/>
      <c r="ED6" s="44"/>
      <c r="EE6" s="44"/>
      <c r="EF6" s="45">
        <v>1</v>
      </c>
      <c r="EG6" s="44"/>
      <c r="EH6" s="45">
        <v>1</v>
      </c>
      <c r="EI6" s="44"/>
      <c r="EJ6" s="44"/>
      <c r="EK6" s="44"/>
      <c r="EL6" s="45">
        <v>1</v>
      </c>
      <c r="EM6" s="44"/>
      <c r="EN6" s="44"/>
      <c r="EO6" s="44"/>
      <c r="EP6" s="45">
        <v>4</v>
      </c>
      <c r="EQ6" s="44"/>
      <c r="ER6" s="44"/>
      <c r="ES6" s="44"/>
      <c r="ET6" s="44"/>
      <c r="EU6" s="44"/>
      <c r="EV6" s="44"/>
      <c r="EW6" s="44"/>
      <c r="EX6" s="45">
        <v>2</v>
      </c>
      <c r="EY6" s="44"/>
      <c r="EZ6" s="45">
        <v>1</v>
      </c>
      <c r="FA6" s="44"/>
      <c r="FB6" s="44"/>
      <c r="FC6" s="44"/>
      <c r="FD6" s="44"/>
      <c r="FE6" s="44"/>
      <c r="FF6" s="44"/>
      <c r="FG6" s="45">
        <v>2</v>
      </c>
      <c r="FH6" s="45">
        <v>1</v>
      </c>
      <c r="FI6" s="44"/>
      <c r="FJ6" s="44"/>
      <c r="FK6" s="44"/>
      <c r="FL6" s="44"/>
      <c r="FM6" s="44"/>
      <c r="FN6" s="44"/>
      <c r="FO6" s="44"/>
      <c r="FP6" s="44"/>
      <c r="FQ6" s="44"/>
      <c r="FR6" s="45">
        <v>3</v>
      </c>
      <c r="FS6" s="45">
        <v>1</v>
      </c>
      <c r="FT6" s="45">
        <v>2</v>
      </c>
      <c r="FU6" s="44"/>
      <c r="FV6" s="45">
        <v>3</v>
      </c>
      <c r="FW6" s="44"/>
      <c r="FX6" s="45">
        <v>3</v>
      </c>
      <c r="FY6" s="45">
        <v>1</v>
      </c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5">
        <v>1</v>
      </c>
      <c r="GO6" s="45">
        <v>1</v>
      </c>
      <c r="GP6" s="44"/>
      <c r="GQ6" s="44"/>
      <c r="GR6" s="44"/>
      <c r="GS6" s="44"/>
      <c r="GT6" s="44"/>
      <c r="GU6" s="44"/>
      <c r="GV6" s="44"/>
      <c r="GW6" s="44"/>
      <c r="GX6" s="45">
        <v>2</v>
      </c>
      <c r="GY6" s="44"/>
      <c r="GZ6" s="44"/>
      <c r="HA6" s="44"/>
      <c r="HB6" s="45">
        <v>1</v>
      </c>
      <c r="HC6" s="44"/>
      <c r="HD6" s="44"/>
      <c r="HE6" s="44"/>
      <c r="HF6" s="44"/>
      <c r="HG6" s="44"/>
      <c r="HH6" s="44"/>
      <c r="HI6" s="45">
        <v>1</v>
      </c>
      <c r="HJ6" s="44"/>
      <c r="HK6" s="44"/>
      <c r="HL6" s="44"/>
      <c r="HM6" s="45">
        <v>1</v>
      </c>
      <c r="HN6" s="44"/>
      <c r="HO6" s="45">
        <v>1</v>
      </c>
      <c r="HP6" s="44"/>
      <c r="HQ6" s="44"/>
      <c r="HR6" s="44"/>
    </row>
    <row r="7" spans="1:226" ht="16.8" thickBot="1" x14ac:dyDescent="0.5">
      <c r="A7" s="15" t="s">
        <v>543</v>
      </c>
      <c r="B7" s="16">
        <v>4</v>
      </c>
      <c r="C7" s="17" t="s">
        <v>539</v>
      </c>
      <c r="D7" s="1" t="s">
        <v>544</v>
      </c>
      <c r="E7" s="18">
        <f>SUM(H7:IR7)</f>
        <v>59</v>
      </c>
      <c r="F7" s="16"/>
      <c r="G7" s="16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3">
        <v>1</v>
      </c>
      <c r="AB7" s="42"/>
      <c r="AC7" s="42"/>
      <c r="AD7" s="42"/>
      <c r="AE7" s="42"/>
      <c r="AF7" s="43">
        <v>2</v>
      </c>
      <c r="AG7" s="43">
        <v>1</v>
      </c>
      <c r="AH7" s="43">
        <v>1</v>
      </c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3">
        <v>1</v>
      </c>
      <c r="BH7" s="42"/>
      <c r="BI7" s="43">
        <v>1</v>
      </c>
      <c r="BJ7" s="42"/>
      <c r="BK7" s="42"/>
      <c r="BL7" s="42"/>
      <c r="BM7" s="43">
        <v>1</v>
      </c>
      <c r="BN7" s="42"/>
      <c r="BO7" s="42"/>
      <c r="BP7" s="42"/>
      <c r="BQ7" s="42"/>
      <c r="BR7" s="43">
        <v>1</v>
      </c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3">
        <v>2</v>
      </c>
      <c r="CD7" s="42"/>
      <c r="CE7" s="42"/>
      <c r="CF7" s="43">
        <v>2</v>
      </c>
      <c r="CG7" s="42"/>
      <c r="CH7" s="42"/>
      <c r="CI7" s="42"/>
      <c r="CJ7" s="43">
        <v>3</v>
      </c>
      <c r="CK7" s="42"/>
      <c r="CL7" s="43">
        <v>1</v>
      </c>
      <c r="CM7" s="43">
        <v>1</v>
      </c>
      <c r="CN7" s="42"/>
      <c r="CO7" s="43">
        <v>1</v>
      </c>
      <c r="CP7" s="42"/>
      <c r="CQ7" s="43">
        <v>2</v>
      </c>
      <c r="CR7" s="43">
        <v>3</v>
      </c>
      <c r="CS7" s="43">
        <v>1</v>
      </c>
      <c r="CT7" s="43">
        <v>1</v>
      </c>
      <c r="CU7" s="42"/>
      <c r="CV7" s="42"/>
      <c r="CW7" s="42"/>
      <c r="CX7" s="43">
        <v>1</v>
      </c>
      <c r="CY7" s="43">
        <v>1</v>
      </c>
      <c r="CZ7" s="42"/>
      <c r="DA7" s="42"/>
      <c r="DB7" s="42"/>
      <c r="DC7" s="43">
        <v>3</v>
      </c>
      <c r="DD7" s="43">
        <v>2</v>
      </c>
      <c r="DE7" s="42"/>
      <c r="DF7" s="42"/>
      <c r="DG7" s="42"/>
      <c r="DH7" s="42"/>
      <c r="DI7" s="43">
        <v>1</v>
      </c>
      <c r="DJ7" s="43">
        <v>2</v>
      </c>
      <c r="DK7" s="42"/>
      <c r="DL7" s="42"/>
      <c r="DM7" s="42"/>
      <c r="DN7" s="43">
        <v>2</v>
      </c>
      <c r="DO7" s="42"/>
      <c r="DP7" s="42"/>
      <c r="DQ7" s="43">
        <v>1</v>
      </c>
      <c r="DR7" s="43">
        <v>1</v>
      </c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3">
        <v>1</v>
      </c>
      <c r="EJ7" s="42"/>
      <c r="EK7" s="42"/>
      <c r="EL7" s="42"/>
      <c r="EM7" s="43">
        <v>2</v>
      </c>
      <c r="EN7" s="42"/>
      <c r="EO7" s="42"/>
      <c r="EP7" s="42"/>
      <c r="EQ7" s="42"/>
      <c r="ER7" s="43">
        <v>1</v>
      </c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3">
        <v>1</v>
      </c>
      <c r="FH7" s="42"/>
      <c r="FI7" s="43">
        <v>1</v>
      </c>
      <c r="FJ7" s="42"/>
      <c r="FK7" s="42"/>
      <c r="FL7" s="42"/>
      <c r="FM7" s="42"/>
      <c r="FN7" s="42"/>
      <c r="FO7" s="43">
        <v>2</v>
      </c>
      <c r="FP7" s="42"/>
      <c r="FQ7" s="42"/>
      <c r="FR7" s="42"/>
      <c r="FS7" s="42"/>
      <c r="FT7" s="43">
        <v>1</v>
      </c>
      <c r="FU7" s="42"/>
      <c r="FV7" s="42"/>
      <c r="FW7" s="42"/>
      <c r="FX7" s="42"/>
      <c r="FY7" s="43">
        <v>1</v>
      </c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3">
        <v>3</v>
      </c>
      <c r="GL7" s="42"/>
      <c r="GM7" s="43">
        <v>1</v>
      </c>
      <c r="GN7" s="42"/>
      <c r="GO7" s="43">
        <v>2</v>
      </c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3">
        <v>1</v>
      </c>
      <c r="HC7" s="42"/>
      <c r="HD7" s="42"/>
      <c r="HE7" s="42"/>
      <c r="HF7" s="42"/>
      <c r="HG7" s="42"/>
      <c r="HH7" s="43">
        <v>2</v>
      </c>
      <c r="HI7" s="42"/>
      <c r="HJ7" s="42"/>
      <c r="HK7" s="42"/>
      <c r="HL7" s="42"/>
      <c r="HM7" s="42"/>
      <c r="HN7" s="42"/>
      <c r="HO7" s="42"/>
      <c r="HP7" s="42"/>
      <c r="HQ7" s="42"/>
      <c r="HR7" s="42"/>
    </row>
    <row r="8" spans="1:226" ht="16.8" thickBot="1" x14ac:dyDescent="0.5">
      <c r="A8" s="15" t="s">
        <v>545</v>
      </c>
      <c r="B8" s="16">
        <v>5</v>
      </c>
      <c r="C8" s="17" t="s">
        <v>539</v>
      </c>
      <c r="D8" s="1" t="s">
        <v>546</v>
      </c>
      <c r="E8" s="18">
        <f>SUM(H8:IR8)</f>
        <v>210</v>
      </c>
      <c r="F8" s="16"/>
      <c r="G8" s="16"/>
      <c r="H8" s="45">
        <v>1</v>
      </c>
      <c r="I8" s="44"/>
      <c r="J8" s="45">
        <v>1</v>
      </c>
      <c r="K8" s="44"/>
      <c r="L8" s="44"/>
      <c r="M8" s="44"/>
      <c r="N8" s="44"/>
      <c r="O8" s="44"/>
      <c r="P8" s="44"/>
      <c r="Q8" s="44"/>
      <c r="R8" s="45">
        <v>2</v>
      </c>
      <c r="S8" s="45">
        <v>1</v>
      </c>
      <c r="T8" s="45">
        <v>1</v>
      </c>
      <c r="U8" s="44"/>
      <c r="V8" s="45">
        <v>5</v>
      </c>
      <c r="W8" s="45">
        <v>3</v>
      </c>
      <c r="X8" s="45">
        <v>3</v>
      </c>
      <c r="Y8" s="45">
        <v>1</v>
      </c>
      <c r="Z8" s="45">
        <v>0</v>
      </c>
      <c r="AA8" s="45">
        <v>1</v>
      </c>
      <c r="AB8" s="44"/>
      <c r="AC8" s="44"/>
      <c r="AD8" s="45">
        <v>2</v>
      </c>
      <c r="AE8" s="45">
        <v>4</v>
      </c>
      <c r="AF8" s="45">
        <v>1</v>
      </c>
      <c r="AG8" s="45">
        <v>1</v>
      </c>
      <c r="AH8" s="45">
        <v>1</v>
      </c>
      <c r="AI8" s="44"/>
      <c r="AJ8" s="44"/>
      <c r="AK8" s="45">
        <v>4</v>
      </c>
      <c r="AL8" s="45">
        <v>2</v>
      </c>
      <c r="AM8" s="45">
        <v>1</v>
      </c>
      <c r="AN8" s="44"/>
      <c r="AO8" s="45">
        <v>1</v>
      </c>
      <c r="AP8" s="44"/>
      <c r="AQ8" s="45">
        <v>2</v>
      </c>
      <c r="AR8" s="45">
        <v>2</v>
      </c>
      <c r="AS8" s="44"/>
      <c r="AT8" s="45">
        <v>1</v>
      </c>
      <c r="AU8" s="45">
        <v>5</v>
      </c>
      <c r="AV8" s="45">
        <v>5</v>
      </c>
      <c r="AW8" s="45">
        <v>2</v>
      </c>
      <c r="AX8" s="44"/>
      <c r="AY8" s="44"/>
      <c r="AZ8" s="45">
        <v>2</v>
      </c>
      <c r="BA8" s="44"/>
      <c r="BB8" s="45">
        <v>1</v>
      </c>
      <c r="BC8" s="44"/>
      <c r="BD8" s="44"/>
      <c r="BE8" s="45">
        <v>3</v>
      </c>
      <c r="BF8" s="44"/>
      <c r="BG8" s="45">
        <v>9</v>
      </c>
      <c r="BH8" s="44"/>
      <c r="BI8" s="44"/>
      <c r="BJ8" s="45">
        <v>7</v>
      </c>
      <c r="BK8" s="45">
        <v>2</v>
      </c>
      <c r="BL8" s="44"/>
      <c r="BM8" s="44"/>
      <c r="BN8" s="44"/>
      <c r="BO8" s="45">
        <v>1</v>
      </c>
      <c r="BP8" s="44"/>
      <c r="BQ8" s="44"/>
      <c r="BR8" s="45">
        <v>2</v>
      </c>
      <c r="BS8" s="44"/>
      <c r="BT8" s="45">
        <v>4</v>
      </c>
      <c r="BU8" s="45">
        <v>1</v>
      </c>
      <c r="BV8" s="45">
        <v>1</v>
      </c>
      <c r="BW8" s="45">
        <v>3</v>
      </c>
      <c r="BX8" s="45">
        <v>2</v>
      </c>
      <c r="BY8" s="44"/>
      <c r="BZ8" s="44"/>
      <c r="CA8" s="45">
        <v>3</v>
      </c>
      <c r="CB8" s="45">
        <v>1</v>
      </c>
      <c r="CC8" s="44"/>
      <c r="CD8" s="45">
        <v>3</v>
      </c>
      <c r="CE8" s="44"/>
      <c r="CF8" s="45">
        <v>1</v>
      </c>
      <c r="CG8" s="45">
        <v>1</v>
      </c>
      <c r="CH8" s="44"/>
      <c r="CI8" s="44"/>
      <c r="CJ8" s="45">
        <v>1</v>
      </c>
      <c r="CK8" s="45">
        <v>4</v>
      </c>
      <c r="CL8" s="45">
        <v>3</v>
      </c>
      <c r="CM8" s="44"/>
      <c r="CN8" s="44"/>
      <c r="CO8" s="44"/>
      <c r="CP8" s="45">
        <v>1</v>
      </c>
      <c r="CQ8" s="45">
        <v>2</v>
      </c>
      <c r="CR8" s="44"/>
      <c r="CS8" s="45">
        <v>2</v>
      </c>
      <c r="CT8" s="45">
        <v>1</v>
      </c>
      <c r="CU8" s="44"/>
      <c r="CV8" s="44"/>
      <c r="CW8" s="44"/>
      <c r="CX8" s="45">
        <v>2</v>
      </c>
      <c r="CY8" s="45">
        <v>4</v>
      </c>
      <c r="CZ8" s="45">
        <v>1</v>
      </c>
      <c r="DA8" s="44"/>
      <c r="DB8" s="44"/>
      <c r="DC8" s="44"/>
      <c r="DD8" s="45">
        <v>1</v>
      </c>
      <c r="DE8" s="45">
        <v>1</v>
      </c>
      <c r="DF8" s="44"/>
      <c r="DG8" s="44"/>
      <c r="DH8" s="44"/>
      <c r="DI8" s="44"/>
      <c r="DJ8" s="44"/>
      <c r="DK8" s="45">
        <v>1</v>
      </c>
      <c r="DL8" s="44"/>
      <c r="DM8" s="44"/>
      <c r="DN8" s="45">
        <v>1</v>
      </c>
      <c r="DO8" s="45">
        <v>5</v>
      </c>
      <c r="DP8" s="45">
        <v>1</v>
      </c>
      <c r="DQ8" s="44"/>
      <c r="DR8" s="45">
        <v>3</v>
      </c>
      <c r="DS8" s="45">
        <v>1</v>
      </c>
      <c r="DT8" s="44"/>
      <c r="DU8" s="45">
        <v>2</v>
      </c>
      <c r="DV8" s="44"/>
      <c r="DW8" s="45">
        <v>1</v>
      </c>
      <c r="DX8" s="44"/>
      <c r="DY8" s="45">
        <v>1</v>
      </c>
      <c r="DZ8" s="44"/>
      <c r="EA8" s="45">
        <v>3</v>
      </c>
      <c r="EB8" s="45">
        <v>1</v>
      </c>
      <c r="EC8" s="44"/>
      <c r="ED8" s="44"/>
      <c r="EE8" s="44"/>
      <c r="EF8" s="44"/>
      <c r="EG8" s="45">
        <v>3</v>
      </c>
      <c r="EH8" s="45">
        <v>2</v>
      </c>
      <c r="EI8" s="45">
        <v>2</v>
      </c>
      <c r="EJ8" s="44"/>
      <c r="EK8" s="45">
        <v>2</v>
      </c>
      <c r="EL8" s="45">
        <v>1</v>
      </c>
      <c r="EM8" s="45">
        <v>2</v>
      </c>
      <c r="EN8" s="44"/>
      <c r="EO8" s="44"/>
      <c r="EP8" s="45">
        <v>1</v>
      </c>
      <c r="EQ8" s="45">
        <v>1</v>
      </c>
      <c r="ER8" s="44"/>
      <c r="ES8" s="44"/>
      <c r="ET8" s="45">
        <v>2</v>
      </c>
      <c r="EU8" s="44"/>
      <c r="EV8" s="44"/>
      <c r="EW8" s="45">
        <v>3</v>
      </c>
      <c r="EX8" s="45">
        <v>1</v>
      </c>
      <c r="EY8" s="44"/>
      <c r="EZ8" s="44"/>
      <c r="FA8" s="44"/>
      <c r="FB8" s="45">
        <v>0</v>
      </c>
      <c r="FC8" s="45">
        <v>2</v>
      </c>
      <c r="FD8" s="45">
        <v>2</v>
      </c>
      <c r="FE8" s="44"/>
      <c r="FF8" s="45">
        <v>1</v>
      </c>
      <c r="FG8" s="44"/>
      <c r="FH8" s="44"/>
      <c r="FI8" s="44"/>
      <c r="FJ8" s="45">
        <v>1</v>
      </c>
      <c r="FK8" s="44"/>
      <c r="FL8" s="44"/>
      <c r="FM8" s="44"/>
      <c r="FN8" s="44"/>
      <c r="FO8" s="44"/>
      <c r="FP8" s="44"/>
      <c r="FQ8" s="45">
        <v>1</v>
      </c>
      <c r="FR8" s="45">
        <v>1</v>
      </c>
      <c r="FS8" s="45">
        <v>3</v>
      </c>
      <c r="FT8" s="45">
        <v>1</v>
      </c>
      <c r="FU8" s="44"/>
      <c r="FV8" s="44"/>
      <c r="FW8" s="44"/>
      <c r="FX8" s="45">
        <v>1</v>
      </c>
      <c r="FY8" s="44"/>
      <c r="FZ8" s="44"/>
      <c r="GA8" s="44"/>
      <c r="GB8" s="45">
        <v>2</v>
      </c>
      <c r="GC8" s="44"/>
      <c r="GD8" s="44"/>
      <c r="GE8" s="44"/>
      <c r="GF8" s="44"/>
      <c r="GG8" s="45">
        <v>3</v>
      </c>
      <c r="GH8" s="44"/>
      <c r="GI8" s="45">
        <v>3</v>
      </c>
      <c r="GJ8" s="45">
        <v>2</v>
      </c>
      <c r="GK8" s="44"/>
      <c r="GL8" s="44"/>
      <c r="GM8" s="45">
        <v>3</v>
      </c>
      <c r="GN8" s="45">
        <v>5</v>
      </c>
      <c r="GO8" s="45">
        <v>1</v>
      </c>
      <c r="GP8" s="44"/>
      <c r="GQ8" s="45">
        <v>1</v>
      </c>
      <c r="GR8" s="44"/>
      <c r="GS8" s="44"/>
      <c r="GT8" s="44"/>
      <c r="GU8" s="44"/>
      <c r="GV8" s="44"/>
      <c r="GW8" s="45">
        <v>2</v>
      </c>
      <c r="GX8" s="45">
        <v>4</v>
      </c>
      <c r="GY8" s="44"/>
      <c r="GZ8" s="44"/>
      <c r="HA8" s="44"/>
      <c r="HB8" s="45">
        <v>2</v>
      </c>
      <c r="HC8" s="44"/>
      <c r="HD8" s="44"/>
      <c r="HE8" s="44"/>
      <c r="HF8" s="44"/>
      <c r="HG8" s="44"/>
      <c r="HH8" s="45">
        <v>3</v>
      </c>
      <c r="HI8" s="44"/>
      <c r="HJ8" s="44"/>
      <c r="HK8" s="44"/>
      <c r="HL8" s="44"/>
      <c r="HM8" s="45">
        <v>1</v>
      </c>
      <c r="HN8" s="45">
        <v>1</v>
      </c>
      <c r="HO8" s="45">
        <v>1</v>
      </c>
      <c r="HP8" s="44"/>
      <c r="HQ8" s="44"/>
      <c r="HR8" s="44"/>
    </row>
    <row r="9" spans="1:226" ht="16.8" thickBot="1" x14ac:dyDescent="0.5">
      <c r="A9" s="15" t="s">
        <v>547</v>
      </c>
      <c r="B9" s="16">
        <v>6</v>
      </c>
      <c r="C9" s="17" t="s">
        <v>539</v>
      </c>
      <c r="D9" s="1" t="s">
        <v>548</v>
      </c>
      <c r="E9" s="18">
        <f>SUM(H9:IR9)</f>
        <v>601</v>
      </c>
      <c r="F9" s="16"/>
      <c r="G9" s="16"/>
      <c r="H9" s="42"/>
      <c r="I9" s="42"/>
      <c r="J9" s="43">
        <v>3</v>
      </c>
      <c r="K9" s="42"/>
      <c r="L9" s="42"/>
      <c r="M9" s="42"/>
      <c r="N9" s="42"/>
      <c r="O9" s="42"/>
      <c r="P9" s="42"/>
      <c r="Q9" s="42"/>
      <c r="R9" s="43">
        <v>4</v>
      </c>
      <c r="S9" s="42"/>
      <c r="T9" s="43">
        <v>1</v>
      </c>
      <c r="U9" s="42"/>
      <c r="V9" s="43">
        <v>1</v>
      </c>
      <c r="W9" s="43">
        <v>2</v>
      </c>
      <c r="X9" s="43">
        <v>3</v>
      </c>
      <c r="Y9" s="43">
        <v>1</v>
      </c>
      <c r="Z9" s="43">
        <v>2</v>
      </c>
      <c r="AA9" s="43">
        <v>1</v>
      </c>
      <c r="AB9" s="43">
        <v>4</v>
      </c>
      <c r="AC9" s="43">
        <v>4</v>
      </c>
      <c r="AD9" s="43">
        <v>4</v>
      </c>
      <c r="AE9" s="43">
        <v>3</v>
      </c>
      <c r="AF9" s="43">
        <v>1</v>
      </c>
      <c r="AG9" s="42"/>
      <c r="AH9" s="43">
        <v>3</v>
      </c>
      <c r="AI9" s="43">
        <v>1</v>
      </c>
      <c r="AJ9" s="43">
        <v>3</v>
      </c>
      <c r="AK9" s="43">
        <v>4</v>
      </c>
      <c r="AL9" s="43">
        <v>2</v>
      </c>
      <c r="AM9" s="43">
        <v>3</v>
      </c>
      <c r="AN9" s="43">
        <v>2</v>
      </c>
      <c r="AO9" s="43">
        <v>2</v>
      </c>
      <c r="AP9" s="42"/>
      <c r="AQ9" s="42"/>
      <c r="AR9" s="42"/>
      <c r="AS9" s="43">
        <v>3</v>
      </c>
      <c r="AT9" s="42"/>
      <c r="AU9" s="43">
        <v>1</v>
      </c>
      <c r="AV9" s="43">
        <v>3</v>
      </c>
      <c r="AW9" s="43">
        <v>1</v>
      </c>
      <c r="AX9" s="42"/>
      <c r="AY9" s="42"/>
      <c r="AZ9" s="43">
        <v>3</v>
      </c>
      <c r="BA9" s="43">
        <v>3</v>
      </c>
      <c r="BB9" s="43">
        <v>1</v>
      </c>
      <c r="BC9" s="43">
        <v>4</v>
      </c>
      <c r="BD9" s="43">
        <v>3</v>
      </c>
      <c r="BE9" s="43">
        <v>1</v>
      </c>
      <c r="BF9" s="43">
        <v>3</v>
      </c>
      <c r="BG9" s="43">
        <v>4</v>
      </c>
      <c r="BH9" s="43">
        <v>4</v>
      </c>
      <c r="BI9" s="43">
        <v>2</v>
      </c>
      <c r="BJ9" s="43">
        <v>2</v>
      </c>
      <c r="BK9" s="43">
        <v>2</v>
      </c>
      <c r="BL9" s="43">
        <v>3</v>
      </c>
      <c r="BM9" s="42"/>
      <c r="BN9" s="42"/>
      <c r="BO9" s="43">
        <v>1</v>
      </c>
      <c r="BP9" s="43">
        <v>1</v>
      </c>
      <c r="BQ9" s="42"/>
      <c r="BR9" s="43">
        <v>1</v>
      </c>
      <c r="BS9" s="43">
        <v>4</v>
      </c>
      <c r="BT9" s="43">
        <v>4</v>
      </c>
      <c r="BU9" s="43">
        <v>4</v>
      </c>
      <c r="BV9" s="43">
        <v>5</v>
      </c>
      <c r="BW9" s="43">
        <v>2</v>
      </c>
      <c r="BX9" s="43">
        <v>7</v>
      </c>
      <c r="BY9" s="42"/>
      <c r="BZ9" s="42"/>
      <c r="CA9" s="43">
        <v>4</v>
      </c>
      <c r="CB9" s="43">
        <v>1</v>
      </c>
      <c r="CC9" s="43">
        <v>3</v>
      </c>
      <c r="CD9" s="43">
        <v>20</v>
      </c>
      <c r="CE9" s="42"/>
      <c r="CF9" s="43">
        <v>1</v>
      </c>
      <c r="CG9" s="43">
        <v>4</v>
      </c>
      <c r="CH9" s="42"/>
      <c r="CI9" s="42"/>
      <c r="CJ9" s="43">
        <v>6</v>
      </c>
      <c r="CK9" s="42"/>
      <c r="CL9" s="43">
        <v>8</v>
      </c>
      <c r="CM9" s="43">
        <v>1</v>
      </c>
      <c r="CN9" s="42"/>
      <c r="CO9" s="43">
        <v>2</v>
      </c>
      <c r="CP9" s="43">
        <v>12</v>
      </c>
      <c r="CQ9" s="43">
        <v>5</v>
      </c>
      <c r="CR9" s="43">
        <v>1</v>
      </c>
      <c r="CS9" s="43">
        <v>1</v>
      </c>
      <c r="CT9" s="43">
        <v>1</v>
      </c>
      <c r="CU9" s="42"/>
      <c r="CV9" s="42"/>
      <c r="CW9" s="42"/>
      <c r="CX9" s="43">
        <v>4</v>
      </c>
      <c r="CY9" s="43">
        <v>5</v>
      </c>
      <c r="CZ9" s="43">
        <v>1</v>
      </c>
      <c r="DA9" s="43">
        <v>3</v>
      </c>
      <c r="DB9" s="43">
        <v>2</v>
      </c>
      <c r="DC9" s="43">
        <v>2</v>
      </c>
      <c r="DD9" s="43">
        <v>4</v>
      </c>
      <c r="DE9" s="43">
        <v>2</v>
      </c>
      <c r="DF9" s="42"/>
      <c r="DG9" s="42"/>
      <c r="DH9" s="42"/>
      <c r="DI9" s="43">
        <v>2</v>
      </c>
      <c r="DJ9" s="43">
        <v>4</v>
      </c>
      <c r="DK9" s="42"/>
      <c r="DL9" s="42"/>
      <c r="DM9" s="43">
        <v>1</v>
      </c>
      <c r="DN9" s="42"/>
      <c r="DO9" s="43">
        <v>4</v>
      </c>
      <c r="DP9" s="43">
        <v>7</v>
      </c>
      <c r="DQ9" s="43">
        <v>3</v>
      </c>
      <c r="DR9" s="43">
        <v>1</v>
      </c>
      <c r="DS9" s="43">
        <v>2</v>
      </c>
      <c r="DT9" s="43">
        <v>1</v>
      </c>
      <c r="DU9" s="42"/>
      <c r="DV9" s="42"/>
      <c r="DW9" s="43">
        <v>2</v>
      </c>
      <c r="DX9" s="43">
        <v>1</v>
      </c>
      <c r="DY9" s="42"/>
      <c r="DZ9" s="43">
        <v>3</v>
      </c>
      <c r="EA9" s="43">
        <v>71</v>
      </c>
      <c r="EB9" s="43">
        <v>2</v>
      </c>
      <c r="EC9" s="42"/>
      <c r="ED9" s="42"/>
      <c r="EE9" s="42"/>
      <c r="EF9" s="43">
        <v>1</v>
      </c>
      <c r="EG9" s="43">
        <v>2</v>
      </c>
      <c r="EH9" s="43">
        <v>1</v>
      </c>
      <c r="EI9" s="42"/>
      <c r="EJ9" s="42"/>
      <c r="EK9" s="43">
        <v>1</v>
      </c>
      <c r="EL9" s="42"/>
      <c r="EM9" s="43">
        <v>6</v>
      </c>
      <c r="EN9" s="43">
        <v>1</v>
      </c>
      <c r="EO9" s="43">
        <v>2</v>
      </c>
      <c r="EP9" s="42"/>
      <c r="EQ9" s="42"/>
      <c r="ER9" s="43">
        <v>2</v>
      </c>
      <c r="ES9" s="42"/>
      <c r="ET9" s="43">
        <v>1</v>
      </c>
      <c r="EU9" s="42"/>
      <c r="EV9" s="43">
        <v>5</v>
      </c>
      <c r="EW9" s="43">
        <v>3</v>
      </c>
      <c r="EX9" s="43">
        <v>3</v>
      </c>
      <c r="EY9" s="43">
        <v>1</v>
      </c>
      <c r="EZ9" s="43">
        <v>3</v>
      </c>
      <c r="FA9" s="42"/>
      <c r="FB9" s="43">
        <v>1</v>
      </c>
      <c r="FC9" s="43">
        <v>1</v>
      </c>
      <c r="FD9" s="43">
        <v>3</v>
      </c>
      <c r="FE9" s="43">
        <v>2</v>
      </c>
      <c r="FF9" s="43">
        <v>1</v>
      </c>
      <c r="FG9" s="43">
        <v>1</v>
      </c>
      <c r="FH9" s="42"/>
      <c r="FI9" s="43">
        <v>2</v>
      </c>
      <c r="FJ9" s="42"/>
      <c r="FK9" s="42"/>
      <c r="FL9" s="42"/>
      <c r="FM9" s="42"/>
      <c r="FN9" s="42"/>
      <c r="FO9" s="43">
        <v>6</v>
      </c>
      <c r="FP9" s="43">
        <v>5</v>
      </c>
      <c r="FQ9" s="43">
        <v>7</v>
      </c>
      <c r="FR9" s="43">
        <v>6</v>
      </c>
      <c r="FS9" s="43">
        <v>6</v>
      </c>
      <c r="FT9" s="43">
        <v>2</v>
      </c>
      <c r="FU9" s="43">
        <v>25</v>
      </c>
      <c r="FV9" s="43">
        <v>21</v>
      </c>
      <c r="FW9" s="43">
        <v>40</v>
      </c>
      <c r="FX9" s="43">
        <v>20</v>
      </c>
      <c r="FY9" s="43">
        <v>9</v>
      </c>
      <c r="FZ9" s="43">
        <v>12</v>
      </c>
      <c r="GA9" s="42"/>
      <c r="GB9" s="43">
        <v>2</v>
      </c>
      <c r="GC9" s="43">
        <v>1</v>
      </c>
      <c r="GD9" s="43">
        <v>1</v>
      </c>
      <c r="GE9" s="42"/>
      <c r="GF9" s="42"/>
      <c r="GG9" s="42"/>
      <c r="GH9" s="43">
        <v>3</v>
      </c>
      <c r="GI9" s="43">
        <v>2</v>
      </c>
      <c r="GJ9" s="43">
        <v>5</v>
      </c>
      <c r="GK9" s="42"/>
      <c r="GL9" s="43">
        <v>5</v>
      </c>
      <c r="GM9" s="43">
        <v>6</v>
      </c>
      <c r="GN9" s="43">
        <v>7</v>
      </c>
      <c r="GO9" s="43">
        <v>3</v>
      </c>
      <c r="GP9" s="42"/>
      <c r="GQ9" s="43">
        <v>1</v>
      </c>
      <c r="GR9" s="42"/>
      <c r="GS9" s="42"/>
      <c r="GT9" s="42"/>
      <c r="GU9" s="42"/>
      <c r="GV9" s="42"/>
      <c r="GW9" s="43">
        <v>2</v>
      </c>
      <c r="GX9" s="43">
        <v>4</v>
      </c>
      <c r="GY9" s="43">
        <v>2</v>
      </c>
      <c r="GZ9" s="43">
        <v>1</v>
      </c>
      <c r="HA9" s="42"/>
      <c r="HB9" s="43">
        <v>1</v>
      </c>
      <c r="HC9" s="42"/>
      <c r="HD9" s="42"/>
      <c r="HE9" s="42"/>
      <c r="HF9" s="42"/>
      <c r="HG9" s="42"/>
      <c r="HH9" s="43">
        <v>17</v>
      </c>
      <c r="HI9" s="43">
        <v>9</v>
      </c>
      <c r="HJ9" s="42"/>
      <c r="HK9" s="42"/>
      <c r="HL9" s="42"/>
      <c r="HM9" s="43">
        <v>1</v>
      </c>
      <c r="HN9" s="42"/>
      <c r="HO9" s="43">
        <v>3</v>
      </c>
      <c r="HP9" s="42"/>
      <c r="HQ9" s="42"/>
      <c r="HR9" s="42"/>
    </row>
    <row r="10" spans="1:226" ht="16.8" thickBot="1" x14ac:dyDescent="0.5">
      <c r="A10" s="15" t="s">
        <v>549</v>
      </c>
      <c r="B10" s="16">
        <v>7</v>
      </c>
      <c r="C10" s="17" t="s">
        <v>539</v>
      </c>
      <c r="D10" s="1" t="s">
        <v>550</v>
      </c>
      <c r="E10" s="18">
        <f>SUM(H10:IR10)</f>
        <v>102</v>
      </c>
      <c r="F10" s="16"/>
      <c r="G10" s="16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5">
        <v>2</v>
      </c>
      <c r="T10" s="44"/>
      <c r="U10" s="44"/>
      <c r="V10" s="45">
        <v>1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5">
        <v>2</v>
      </c>
      <c r="AH10" s="44"/>
      <c r="AI10" s="44"/>
      <c r="AJ10" s="45">
        <v>1</v>
      </c>
      <c r="AK10" s="45">
        <v>3</v>
      </c>
      <c r="AL10" s="45">
        <v>1</v>
      </c>
      <c r="AM10" s="44"/>
      <c r="AN10" s="45">
        <v>1</v>
      </c>
      <c r="AO10" s="44"/>
      <c r="AP10" s="45">
        <v>1</v>
      </c>
      <c r="AQ10" s="45">
        <v>1</v>
      </c>
      <c r="AR10" s="44"/>
      <c r="AS10" s="45">
        <v>1</v>
      </c>
      <c r="AT10" s="44"/>
      <c r="AU10" s="44"/>
      <c r="AV10" s="45">
        <v>1</v>
      </c>
      <c r="AW10" s="44"/>
      <c r="AX10" s="44"/>
      <c r="AY10" s="44"/>
      <c r="AZ10" s="44"/>
      <c r="BA10" s="45">
        <v>5</v>
      </c>
      <c r="BB10" s="44"/>
      <c r="BC10" s="45">
        <v>2</v>
      </c>
      <c r="BD10" s="44"/>
      <c r="BE10" s="45">
        <v>2</v>
      </c>
      <c r="BF10" s="44"/>
      <c r="BG10" s="45">
        <v>1</v>
      </c>
      <c r="BH10" s="44"/>
      <c r="BI10" s="45">
        <v>1</v>
      </c>
      <c r="BJ10" s="44"/>
      <c r="BK10" s="45">
        <v>1</v>
      </c>
      <c r="BL10" s="45">
        <v>1</v>
      </c>
      <c r="BM10" s="44"/>
      <c r="BN10" s="44"/>
      <c r="BO10" s="45">
        <v>1</v>
      </c>
      <c r="BP10" s="44"/>
      <c r="BQ10" s="44"/>
      <c r="BR10" s="45">
        <v>2</v>
      </c>
      <c r="BS10" s="45">
        <v>1</v>
      </c>
      <c r="BT10" s="44"/>
      <c r="BU10" s="44"/>
      <c r="BV10" s="45">
        <v>1</v>
      </c>
      <c r="BW10" s="44"/>
      <c r="BX10" s="45">
        <v>1</v>
      </c>
      <c r="BY10" s="44"/>
      <c r="BZ10" s="44"/>
      <c r="CA10" s="45">
        <v>1</v>
      </c>
      <c r="CB10" s="44"/>
      <c r="CC10" s="44"/>
      <c r="CD10" s="44"/>
      <c r="CE10" s="44"/>
      <c r="CF10" s="44"/>
      <c r="CG10" s="45">
        <v>1</v>
      </c>
      <c r="CH10" s="44"/>
      <c r="CI10" s="44"/>
      <c r="CJ10" s="44"/>
      <c r="CK10" s="45">
        <v>3</v>
      </c>
      <c r="CL10" s="45">
        <v>4</v>
      </c>
      <c r="CM10" s="45">
        <v>1</v>
      </c>
      <c r="CN10" s="44"/>
      <c r="CO10" s="44"/>
      <c r="CP10" s="45">
        <v>5</v>
      </c>
      <c r="CQ10" s="45">
        <v>7</v>
      </c>
      <c r="CR10" s="45">
        <v>1</v>
      </c>
      <c r="CS10" s="45">
        <v>2</v>
      </c>
      <c r="CT10" s="44"/>
      <c r="CU10" s="44"/>
      <c r="CV10" s="44"/>
      <c r="CW10" s="44"/>
      <c r="CX10" s="44"/>
      <c r="CY10" s="44"/>
      <c r="CZ10" s="45">
        <v>2</v>
      </c>
      <c r="DA10" s="44"/>
      <c r="DB10" s="45">
        <v>1</v>
      </c>
      <c r="DC10" s="44"/>
      <c r="DD10" s="44"/>
      <c r="DE10" s="44"/>
      <c r="DF10" s="44"/>
      <c r="DG10" s="44"/>
      <c r="DH10" s="45">
        <v>1</v>
      </c>
      <c r="DI10" s="44"/>
      <c r="DJ10" s="44"/>
      <c r="DK10" s="45">
        <v>2</v>
      </c>
      <c r="DL10" s="44"/>
      <c r="DM10" s="44"/>
      <c r="DN10" s="45">
        <v>1</v>
      </c>
      <c r="DO10" s="44"/>
      <c r="DP10" s="44"/>
      <c r="DQ10" s="44"/>
      <c r="DR10" s="45">
        <v>2</v>
      </c>
      <c r="DS10" s="45">
        <v>3</v>
      </c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5">
        <v>1</v>
      </c>
      <c r="EH10" s="44"/>
      <c r="EI10" s="44"/>
      <c r="EJ10" s="44"/>
      <c r="EK10" s="45">
        <v>1</v>
      </c>
      <c r="EL10" s="45">
        <v>2</v>
      </c>
      <c r="EM10" s="44"/>
      <c r="EN10" s="44"/>
      <c r="EO10" s="44"/>
      <c r="EP10" s="44"/>
      <c r="EQ10" s="44"/>
      <c r="ER10" s="44"/>
      <c r="ES10" s="44"/>
      <c r="ET10" s="45">
        <v>3</v>
      </c>
      <c r="EU10" s="44"/>
      <c r="EV10" s="44"/>
      <c r="EW10" s="45">
        <v>1</v>
      </c>
      <c r="EX10" s="45">
        <v>1</v>
      </c>
      <c r="EY10" s="44"/>
      <c r="EZ10" s="44"/>
      <c r="FA10" s="44"/>
      <c r="FB10" s="45">
        <v>0</v>
      </c>
      <c r="FC10" s="45">
        <v>0</v>
      </c>
      <c r="FD10" s="45">
        <v>2</v>
      </c>
      <c r="FE10" s="45">
        <v>1</v>
      </c>
      <c r="FF10" s="45">
        <v>2</v>
      </c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5">
        <v>2</v>
      </c>
      <c r="FU10" s="44"/>
      <c r="FV10" s="45">
        <v>1</v>
      </c>
      <c r="FW10" s="44"/>
      <c r="FX10" s="44"/>
      <c r="FY10" s="45">
        <v>6</v>
      </c>
      <c r="FZ10" s="45">
        <v>1</v>
      </c>
      <c r="GA10" s="44"/>
      <c r="GB10" s="44"/>
      <c r="GC10" s="44"/>
      <c r="GD10" s="44"/>
      <c r="GE10" s="44"/>
      <c r="GF10" s="44"/>
      <c r="GG10" s="44"/>
      <c r="GH10" s="44"/>
      <c r="GI10" s="44"/>
      <c r="GJ10" s="45">
        <v>1</v>
      </c>
      <c r="GK10" s="44"/>
      <c r="GL10" s="44"/>
      <c r="GM10" s="45">
        <v>2</v>
      </c>
      <c r="GN10" s="44"/>
      <c r="GO10" s="44"/>
      <c r="GP10" s="44"/>
      <c r="GQ10" s="44"/>
      <c r="GR10" s="44"/>
      <c r="GS10" s="44"/>
      <c r="GT10" s="44"/>
      <c r="GU10" s="44"/>
      <c r="GV10" s="44"/>
      <c r="GW10" s="45">
        <v>1</v>
      </c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5">
        <v>2</v>
      </c>
      <c r="HI10" s="44"/>
      <c r="HJ10" s="44"/>
      <c r="HK10" s="44"/>
      <c r="HL10" s="44"/>
      <c r="HM10" s="44"/>
      <c r="HN10" s="45">
        <v>1</v>
      </c>
      <c r="HO10" s="44"/>
      <c r="HP10" s="44"/>
      <c r="HQ10" s="44"/>
      <c r="HR10" s="44"/>
    </row>
    <row r="11" spans="1:226" ht="16.8" thickBot="1" x14ac:dyDescent="0.5">
      <c r="A11" s="15" t="s">
        <v>551</v>
      </c>
      <c r="B11" s="16">
        <v>8</v>
      </c>
      <c r="C11" s="17" t="s">
        <v>539</v>
      </c>
      <c r="D11" s="1" t="s">
        <v>552</v>
      </c>
      <c r="E11" s="18">
        <f>SUM(H11:IR11)</f>
        <v>20</v>
      </c>
      <c r="F11" s="16"/>
      <c r="G11" s="16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3">
        <v>1</v>
      </c>
      <c r="AB11" s="42"/>
      <c r="AC11" s="42"/>
      <c r="AD11" s="43">
        <v>1</v>
      </c>
      <c r="AE11" s="42"/>
      <c r="AF11" s="42"/>
      <c r="AG11" s="42"/>
      <c r="AH11" s="42"/>
      <c r="AI11" s="42"/>
      <c r="AJ11" s="43">
        <v>1</v>
      </c>
      <c r="AK11" s="42"/>
      <c r="AL11" s="42"/>
      <c r="AM11" s="42"/>
      <c r="AN11" s="42"/>
      <c r="AO11" s="42"/>
      <c r="AP11" s="42"/>
      <c r="AQ11" s="42"/>
      <c r="AR11" s="42"/>
      <c r="AS11" s="42"/>
      <c r="AT11" s="43">
        <v>1</v>
      </c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3">
        <v>1</v>
      </c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3">
        <v>1</v>
      </c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3">
        <v>1</v>
      </c>
      <c r="CN11" s="42"/>
      <c r="CO11" s="42"/>
      <c r="CP11" s="42"/>
      <c r="CQ11" s="43">
        <v>3</v>
      </c>
      <c r="CR11" s="43">
        <v>3</v>
      </c>
      <c r="CS11" s="42"/>
      <c r="CT11" s="42"/>
      <c r="CU11" s="42"/>
      <c r="CV11" s="42"/>
      <c r="CW11" s="42"/>
      <c r="CX11" s="42"/>
      <c r="CY11" s="42"/>
      <c r="CZ11" s="42"/>
      <c r="DA11" s="42"/>
      <c r="DB11" s="43">
        <v>1</v>
      </c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3">
        <v>1</v>
      </c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3">
        <v>1</v>
      </c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3">
        <v>3</v>
      </c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3">
        <v>1</v>
      </c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</row>
    <row r="12" spans="1:226" ht="16.8" thickBot="1" x14ac:dyDescent="0.5">
      <c r="A12" s="15" t="s">
        <v>553</v>
      </c>
      <c r="B12" s="16">
        <v>9</v>
      </c>
      <c r="C12" s="17" t="s">
        <v>539</v>
      </c>
      <c r="D12" s="1" t="s">
        <v>554</v>
      </c>
      <c r="E12" s="18">
        <f>SUM(H12:IR12)</f>
        <v>7</v>
      </c>
      <c r="F12" s="16"/>
      <c r="G12" s="16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5">
        <v>1</v>
      </c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5">
        <v>1</v>
      </c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5">
        <v>1</v>
      </c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5">
        <v>1</v>
      </c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5">
        <v>2</v>
      </c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5">
        <v>1</v>
      </c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</row>
    <row r="13" spans="1:226" ht="16.8" thickBot="1" x14ac:dyDescent="0.5">
      <c r="A13" s="15" t="s">
        <v>555</v>
      </c>
      <c r="B13" s="16">
        <v>10</v>
      </c>
      <c r="C13" s="17" t="s">
        <v>539</v>
      </c>
      <c r="D13" s="1" t="s">
        <v>556</v>
      </c>
      <c r="E13" s="18">
        <f>SUM(H13:IR13)</f>
        <v>18</v>
      </c>
      <c r="F13" s="16"/>
      <c r="G13" s="16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3">
        <v>1</v>
      </c>
      <c r="BC13" s="42"/>
      <c r="BD13" s="42"/>
      <c r="BE13" s="42"/>
      <c r="BF13" s="42"/>
      <c r="BG13" s="42"/>
      <c r="BH13" s="42"/>
      <c r="BI13" s="43">
        <v>1</v>
      </c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3">
        <v>2</v>
      </c>
      <c r="FG13" s="42"/>
      <c r="FH13" s="42"/>
      <c r="FI13" s="43">
        <v>1</v>
      </c>
      <c r="FJ13" s="42"/>
      <c r="FK13" s="42"/>
      <c r="FL13" s="42"/>
      <c r="FM13" s="42"/>
      <c r="FN13" s="42"/>
      <c r="FO13" s="43">
        <v>1</v>
      </c>
      <c r="FP13" s="42"/>
      <c r="FQ13" s="42"/>
      <c r="FR13" s="42"/>
      <c r="FS13" s="42"/>
      <c r="FT13" s="42"/>
      <c r="FU13" s="42"/>
      <c r="FV13" s="43">
        <v>1</v>
      </c>
      <c r="FW13" s="43">
        <v>1</v>
      </c>
      <c r="FX13" s="42"/>
      <c r="FY13" s="42"/>
      <c r="FZ13" s="43">
        <v>7</v>
      </c>
      <c r="GA13" s="42"/>
      <c r="GB13" s="42"/>
      <c r="GC13" s="42"/>
      <c r="GD13" s="42"/>
      <c r="GE13" s="42"/>
      <c r="GF13" s="42"/>
      <c r="GG13" s="42"/>
      <c r="GH13" s="42"/>
      <c r="GI13" s="42"/>
      <c r="GJ13" s="43">
        <v>1</v>
      </c>
      <c r="GK13" s="42"/>
      <c r="GL13" s="42"/>
      <c r="GM13" s="43">
        <v>2</v>
      </c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</row>
    <row r="14" spans="1:226" ht="16.8" thickBot="1" x14ac:dyDescent="0.5">
      <c r="A14" s="15" t="s">
        <v>557</v>
      </c>
      <c r="B14" s="16">
        <v>11</v>
      </c>
      <c r="C14" s="17" t="s">
        <v>539</v>
      </c>
      <c r="D14" s="1" t="s">
        <v>558</v>
      </c>
      <c r="E14" s="18">
        <f>SUM(H14:IR14)</f>
        <v>43</v>
      </c>
      <c r="F14" s="16"/>
      <c r="G14" s="16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5">
        <v>1</v>
      </c>
      <c r="AF14" s="44"/>
      <c r="AG14" s="44"/>
      <c r="AH14" s="44"/>
      <c r="AI14" s="44"/>
      <c r="AJ14" s="44"/>
      <c r="AK14" s="44"/>
      <c r="AL14" s="44"/>
      <c r="AM14" s="44"/>
      <c r="AN14" s="44"/>
      <c r="AO14" s="45">
        <v>1</v>
      </c>
      <c r="AP14" s="44"/>
      <c r="AQ14" s="44"/>
      <c r="AR14" s="44"/>
      <c r="AS14" s="44"/>
      <c r="AT14" s="44"/>
      <c r="AU14" s="44"/>
      <c r="AV14" s="44"/>
      <c r="AW14" s="45">
        <v>2</v>
      </c>
      <c r="AX14" s="44"/>
      <c r="AY14" s="44"/>
      <c r="AZ14" s="45">
        <v>1</v>
      </c>
      <c r="BA14" s="44"/>
      <c r="BB14" s="44"/>
      <c r="BC14" s="44"/>
      <c r="BD14" s="44"/>
      <c r="BE14" s="44"/>
      <c r="BF14" s="44"/>
      <c r="BG14" s="44"/>
      <c r="BH14" s="44"/>
      <c r="BI14" s="45">
        <v>1</v>
      </c>
      <c r="BJ14" s="44"/>
      <c r="BK14" s="44"/>
      <c r="BL14" s="44"/>
      <c r="BM14" s="44"/>
      <c r="BN14" s="44"/>
      <c r="BO14" s="44"/>
      <c r="BP14" s="44"/>
      <c r="BQ14" s="44"/>
      <c r="BR14" s="45">
        <v>1</v>
      </c>
      <c r="BS14" s="44"/>
      <c r="BT14" s="45">
        <v>1</v>
      </c>
      <c r="BU14" s="45">
        <v>3</v>
      </c>
      <c r="BV14" s="45">
        <v>2</v>
      </c>
      <c r="BW14" s="44"/>
      <c r="BX14" s="45">
        <v>2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5">
        <v>1</v>
      </c>
      <c r="DJ14" s="44"/>
      <c r="DK14" s="45">
        <v>2</v>
      </c>
      <c r="DL14" s="44"/>
      <c r="DM14" s="44"/>
      <c r="DN14" s="44"/>
      <c r="DO14" s="44"/>
      <c r="DP14" s="44"/>
      <c r="DQ14" s="45">
        <v>1</v>
      </c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5">
        <v>1</v>
      </c>
      <c r="EG14" s="44"/>
      <c r="EH14" s="44"/>
      <c r="EI14" s="44"/>
      <c r="EJ14" s="44"/>
      <c r="EK14" s="45">
        <v>1</v>
      </c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5">
        <v>5</v>
      </c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5">
        <v>1</v>
      </c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5">
        <v>2</v>
      </c>
      <c r="FS14" s="45">
        <v>2</v>
      </c>
      <c r="FT14" s="44"/>
      <c r="FU14" s="44"/>
      <c r="FV14" s="45">
        <v>2</v>
      </c>
      <c r="FW14" s="44"/>
      <c r="FX14" s="44"/>
      <c r="FY14" s="45">
        <v>6</v>
      </c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5">
        <v>3</v>
      </c>
      <c r="GO14" s="44"/>
      <c r="GP14" s="44"/>
      <c r="GQ14" s="45">
        <v>1</v>
      </c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</row>
    <row r="15" spans="1:226" ht="16.8" thickBot="1" x14ac:dyDescent="0.5">
      <c r="A15" s="15" t="s">
        <v>559</v>
      </c>
      <c r="B15" s="16">
        <v>12</v>
      </c>
      <c r="C15" s="17" t="s">
        <v>539</v>
      </c>
      <c r="D15" s="1" t="s">
        <v>560</v>
      </c>
      <c r="E15" s="18">
        <f>SUM(H15:IR15)</f>
        <v>11</v>
      </c>
      <c r="F15" s="16"/>
      <c r="G15" s="16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3">
        <v>1</v>
      </c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3">
        <v>2</v>
      </c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3">
        <v>1</v>
      </c>
      <c r="EH15" s="42"/>
      <c r="EI15" s="42"/>
      <c r="EJ15" s="42"/>
      <c r="EK15" s="42"/>
      <c r="EL15" s="42"/>
      <c r="EM15" s="43">
        <v>3</v>
      </c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3">
        <v>1</v>
      </c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3">
        <v>1</v>
      </c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3">
        <v>2</v>
      </c>
      <c r="HN15" s="42"/>
      <c r="HO15" s="42"/>
      <c r="HP15" s="42"/>
      <c r="HQ15" s="42"/>
      <c r="HR15" s="42"/>
    </row>
    <row r="16" spans="1:226" ht="16.8" thickBot="1" x14ac:dyDescent="0.5">
      <c r="A16" s="15" t="s">
        <v>561</v>
      </c>
      <c r="B16" s="16">
        <v>13</v>
      </c>
      <c r="C16" s="17" t="s">
        <v>539</v>
      </c>
      <c r="D16" s="1" t="s">
        <v>562</v>
      </c>
      <c r="E16" s="18">
        <f>SUM(H16:IR16)</f>
        <v>7</v>
      </c>
      <c r="F16" s="16"/>
      <c r="G16" s="16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>
        <v>1</v>
      </c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5">
        <v>1</v>
      </c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5">
        <v>1</v>
      </c>
      <c r="DK16" s="44"/>
      <c r="DL16" s="44"/>
      <c r="DM16" s="45">
        <v>2</v>
      </c>
      <c r="DN16" s="44"/>
      <c r="DO16" s="44"/>
      <c r="DP16" s="44"/>
      <c r="DQ16" s="44"/>
      <c r="DR16" s="44"/>
      <c r="DS16" s="44"/>
      <c r="DT16" s="45">
        <v>1</v>
      </c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5">
        <v>1</v>
      </c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</row>
    <row r="17" spans="1:226" ht="16.8" thickBot="1" x14ac:dyDescent="0.5">
      <c r="A17" s="15" t="s">
        <v>563</v>
      </c>
      <c r="B17" s="16">
        <v>14</v>
      </c>
      <c r="C17" s="17" t="s">
        <v>539</v>
      </c>
      <c r="D17" s="1" t="s">
        <v>564</v>
      </c>
      <c r="E17" s="18">
        <f>SUM(H17:IR17)</f>
        <v>157</v>
      </c>
      <c r="F17" s="16"/>
      <c r="G17" s="16"/>
      <c r="H17" s="42"/>
      <c r="I17" s="42"/>
      <c r="J17" s="43">
        <v>3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3">
        <v>2</v>
      </c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3">
        <v>3</v>
      </c>
      <c r="AM17" s="42"/>
      <c r="AN17" s="42"/>
      <c r="AO17" s="42"/>
      <c r="AP17" s="42"/>
      <c r="AQ17" s="42"/>
      <c r="AR17" s="42"/>
      <c r="AS17" s="43">
        <v>1</v>
      </c>
      <c r="AT17" s="42"/>
      <c r="AU17" s="42"/>
      <c r="AV17" s="42"/>
      <c r="AW17" s="42"/>
      <c r="AX17" s="43">
        <v>1</v>
      </c>
      <c r="AY17" s="42"/>
      <c r="AZ17" s="43">
        <v>1</v>
      </c>
      <c r="BA17" s="42"/>
      <c r="BB17" s="42"/>
      <c r="BC17" s="42"/>
      <c r="BD17" s="42"/>
      <c r="BE17" s="42"/>
      <c r="BF17" s="42"/>
      <c r="BG17" s="43">
        <v>1</v>
      </c>
      <c r="BH17" s="43">
        <v>3</v>
      </c>
      <c r="BI17" s="43">
        <v>2</v>
      </c>
      <c r="BJ17" s="42"/>
      <c r="BK17" s="43">
        <v>2</v>
      </c>
      <c r="BL17" s="43">
        <v>1</v>
      </c>
      <c r="BM17" s="43">
        <v>1</v>
      </c>
      <c r="BN17" s="42"/>
      <c r="BO17" s="42"/>
      <c r="BP17" s="42"/>
      <c r="BQ17" s="42"/>
      <c r="BR17" s="43">
        <v>4</v>
      </c>
      <c r="BS17" s="42"/>
      <c r="BT17" s="43">
        <v>5</v>
      </c>
      <c r="BU17" s="43">
        <v>2</v>
      </c>
      <c r="BV17" s="42"/>
      <c r="BW17" s="43">
        <v>1</v>
      </c>
      <c r="BX17" s="43">
        <v>2</v>
      </c>
      <c r="BY17" s="42"/>
      <c r="BZ17" s="42"/>
      <c r="CA17" s="43">
        <v>4</v>
      </c>
      <c r="CB17" s="42"/>
      <c r="CC17" s="43">
        <v>3</v>
      </c>
      <c r="CD17" s="43">
        <v>1</v>
      </c>
      <c r="CE17" s="42"/>
      <c r="CF17" s="42"/>
      <c r="CG17" s="43">
        <v>2</v>
      </c>
      <c r="CH17" s="42"/>
      <c r="CI17" s="42"/>
      <c r="CJ17" s="43">
        <v>2</v>
      </c>
      <c r="CK17" s="42"/>
      <c r="CL17" s="43">
        <v>2</v>
      </c>
      <c r="CM17" s="42"/>
      <c r="CN17" s="43">
        <v>3</v>
      </c>
      <c r="CO17" s="43">
        <v>3</v>
      </c>
      <c r="CP17" s="43">
        <v>10</v>
      </c>
      <c r="CQ17" s="43">
        <v>11</v>
      </c>
      <c r="CR17" s="43">
        <v>3</v>
      </c>
      <c r="CS17" s="43">
        <v>10</v>
      </c>
      <c r="CT17" s="42"/>
      <c r="CU17" s="42"/>
      <c r="CV17" s="42"/>
      <c r="CW17" s="43">
        <v>2</v>
      </c>
      <c r="CX17" s="43">
        <v>1</v>
      </c>
      <c r="CY17" s="43">
        <v>1</v>
      </c>
      <c r="CZ17" s="42"/>
      <c r="DA17" s="43">
        <v>1</v>
      </c>
      <c r="DB17" s="42"/>
      <c r="DC17" s="42"/>
      <c r="DD17" s="42"/>
      <c r="DE17" s="43">
        <v>1</v>
      </c>
      <c r="DF17" s="42"/>
      <c r="DG17" s="42"/>
      <c r="DH17" s="43">
        <v>1</v>
      </c>
      <c r="DI17" s="42"/>
      <c r="DJ17" s="42"/>
      <c r="DK17" s="43">
        <v>1</v>
      </c>
      <c r="DL17" s="42"/>
      <c r="DM17" s="43">
        <v>8</v>
      </c>
      <c r="DN17" s="42"/>
      <c r="DO17" s="43">
        <v>3</v>
      </c>
      <c r="DP17" s="42"/>
      <c r="DQ17" s="43">
        <v>2</v>
      </c>
      <c r="DR17" s="43">
        <v>3</v>
      </c>
      <c r="DS17" s="43">
        <v>6</v>
      </c>
      <c r="DT17" s="42"/>
      <c r="DU17" s="42"/>
      <c r="DV17" s="42"/>
      <c r="DW17" s="42"/>
      <c r="DX17" s="42"/>
      <c r="DY17" s="42"/>
      <c r="DZ17" s="43">
        <v>2</v>
      </c>
      <c r="EA17" s="42"/>
      <c r="EB17" s="42"/>
      <c r="EC17" s="42"/>
      <c r="ED17" s="42"/>
      <c r="EE17" s="42"/>
      <c r="EF17" s="43">
        <v>1</v>
      </c>
      <c r="EG17" s="42"/>
      <c r="EH17" s="43">
        <v>3</v>
      </c>
      <c r="EI17" s="42"/>
      <c r="EJ17" s="42"/>
      <c r="EK17" s="42"/>
      <c r="EL17" s="43">
        <v>1</v>
      </c>
      <c r="EM17" s="42"/>
      <c r="EN17" s="42"/>
      <c r="EO17" s="42"/>
      <c r="EP17" s="43">
        <v>3</v>
      </c>
      <c r="EQ17" s="42"/>
      <c r="ER17" s="42"/>
      <c r="ES17" s="42"/>
      <c r="ET17" s="42"/>
      <c r="EU17" s="42"/>
      <c r="EV17" s="43">
        <v>2</v>
      </c>
      <c r="EW17" s="43">
        <v>1</v>
      </c>
      <c r="EX17" s="42"/>
      <c r="EY17" s="42"/>
      <c r="EZ17" s="42"/>
      <c r="FA17" s="42"/>
      <c r="FB17" s="42"/>
      <c r="FC17" s="42"/>
      <c r="FD17" s="42"/>
      <c r="FE17" s="42"/>
      <c r="FF17" s="42"/>
      <c r="FG17" s="43">
        <v>6</v>
      </c>
      <c r="FH17" s="43">
        <v>3</v>
      </c>
      <c r="FI17" s="43">
        <v>1</v>
      </c>
      <c r="FJ17" s="42"/>
      <c r="FK17" s="42"/>
      <c r="FL17" s="42"/>
      <c r="FM17" s="42"/>
      <c r="FN17" s="42"/>
      <c r="FO17" s="42"/>
      <c r="FP17" s="42"/>
      <c r="FQ17" s="42"/>
      <c r="FR17" s="43">
        <v>1</v>
      </c>
      <c r="FS17" s="43">
        <v>7</v>
      </c>
      <c r="FT17" s="42"/>
      <c r="FU17" s="42"/>
      <c r="FV17" s="43">
        <v>1</v>
      </c>
      <c r="FW17" s="42"/>
      <c r="FX17" s="43">
        <v>2</v>
      </c>
      <c r="FY17" s="43">
        <v>1</v>
      </c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3">
        <v>2</v>
      </c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3">
        <v>1</v>
      </c>
      <c r="HI17" s="42"/>
      <c r="HJ17" s="42"/>
      <c r="HK17" s="42"/>
      <c r="HL17" s="42"/>
      <c r="HM17" s="42"/>
      <c r="HN17" s="42"/>
      <c r="HO17" s="42"/>
      <c r="HP17" s="42"/>
      <c r="HQ17" s="42"/>
      <c r="HR17" s="42"/>
    </row>
    <row r="18" spans="1:226" ht="16.8" thickBot="1" x14ac:dyDescent="0.5">
      <c r="A18" s="15" t="s">
        <v>565</v>
      </c>
      <c r="B18" s="16">
        <v>15</v>
      </c>
      <c r="C18" s="17" t="s">
        <v>539</v>
      </c>
      <c r="D18" s="1" t="s">
        <v>566</v>
      </c>
      <c r="E18" s="18">
        <f>SUM(H18:IR18)</f>
        <v>503</v>
      </c>
      <c r="F18" s="16"/>
      <c r="G18" s="16"/>
      <c r="H18" s="44"/>
      <c r="I18" s="44"/>
      <c r="J18" s="45">
        <v>1</v>
      </c>
      <c r="K18" s="44"/>
      <c r="L18" s="44"/>
      <c r="M18" s="44"/>
      <c r="N18" s="44"/>
      <c r="O18" s="44"/>
      <c r="P18" s="44"/>
      <c r="Q18" s="44"/>
      <c r="R18" s="45">
        <v>4</v>
      </c>
      <c r="S18" s="44"/>
      <c r="T18" s="45">
        <v>1</v>
      </c>
      <c r="U18" s="44"/>
      <c r="V18" s="44"/>
      <c r="W18" s="45">
        <v>8</v>
      </c>
      <c r="X18" s="44"/>
      <c r="Y18" s="44"/>
      <c r="Z18" s="45">
        <v>3</v>
      </c>
      <c r="AA18" s="45">
        <v>1</v>
      </c>
      <c r="AB18" s="45">
        <v>2</v>
      </c>
      <c r="AC18" s="45">
        <v>1</v>
      </c>
      <c r="AD18" s="45">
        <v>1</v>
      </c>
      <c r="AE18" s="45">
        <v>2</v>
      </c>
      <c r="AF18" s="44"/>
      <c r="AG18" s="45">
        <v>3</v>
      </c>
      <c r="AH18" s="45">
        <v>2</v>
      </c>
      <c r="AI18" s="45">
        <v>2</v>
      </c>
      <c r="AJ18" s="45">
        <v>3</v>
      </c>
      <c r="AK18" s="45">
        <v>2</v>
      </c>
      <c r="AL18" s="45">
        <v>7</v>
      </c>
      <c r="AM18" s="45">
        <v>3</v>
      </c>
      <c r="AN18" s="45">
        <v>0</v>
      </c>
      <c r="AO18" s="45">
        <v>4</v>
      </c>
      <c r="AP18" s="45">
        <v>1</v>
      </c>
      <c r="AQ18" s="45">
        <v>5</v>
      </c>
      <c r="AR18" s="44"/>
      <c r="AS18" s="45">
        <v>3</v>
      </c>
      <c r="AT18" s="44"/>
      <c r="AU18" s="45">
        <v>1</v>
      </c>
      <c r="AV18" s="45">
        <v>3</v>
      </c>
      <c r="AW18" s="44"/>
      <c r="AX18" s="44"/>
      <c r="AY18" s="44"/>
      <c r="AZ18" s="45">
        <v>1</v>
      </c>
      <c r="BA18" s="45">
        <v>4</v>
      </c>
      <c r="BB18" s="45">
        <v>4</v>
      </c>
      <c r="BC18" s="45">
        <v>2</v>
      </c>
      <c r="BD18" s="44"/>
      <c r="BE18" s="45">
        <v>6</v>
      </c>
      <c r="BF18" s="45">
        <v>6</v>
      </c>
      <c r="BG18" s="45">
        <v>2</v>
      </c>
      <c r="BH18" s="44"/>
      <c r="BI18" s="45">
        <v>3</v>
      </c>
      <c r="BJ18" s="44"/>
      <c r="BK18" s="45">
        <v>1</v>
      </c>
      <c r="BL18" s="44"/>
      <c r="BM18" s="44"/>
      <c r="BN18" s="44"/>
      <c r="BO18" s="45">
        <v>5</v>
      </c>
      <c r="BP18" s="45">
        <v>14</v>
      </c>
      <c r="BQ18" s="44"/>
      <c r="BR18" s="45">
        <v>8</v>
      </c>
      <c r="BS18" s="44"/>
      <c r="BT18" s="44"/>
      <c r="BU18" s="44"/>
      <c r="BV18" s="45">
        <v>1</v>
      </c>
      <c r="BW18" s="45">
        <v>4</v>
      </c>
      <c r="BX18" s="45">
        <v>2</v>
      </c>
      <c r="BY18" s="45">
        <v>5</v>
      </c>
      <c r="BZ18" s="44"/>
      <c r="CA18" s="45">
        <v>9</v>
      </c>
      <c r="CB18" s="45">
        <v>1</v>
      </c>
      <c r="CC18" s="45">
        <v>6</v>
      </c>
      <c r="CD18" s="45">
        <v>2</v>
      </c>
      <c r="CE18" s="45">
        <v>6</v>
      </c>
      <c r="CF18" s="45">
        <v>1</v>
      </c>
      <c r="CG18" s="45">
        <v>2</v>
      </c>
      <c r="CH18" s="44"/>
      <c r="CI18" s="44"/>
      <c r="CJ18" s="45">
        <v>3</v>
      </c>
      <c r="CK18" s="45">
        <v>3</v>
      </c>
      <c r="CL18" s="45">
        <v>1</v>
      </c>
      <c r="CM18" s="45">
        <v>1</v>
      </c>
      <c r="CN18" s="45">
        <v>4</v>
      </c>
      <c r="CO18" s="45">
        <v>8</v>
      </c>
      <c r="CP18" s="45">
        <v>14</v>
      </c>
      <c r="CQ18" s="45">
        <v>1</v>
      </c>
      <c r="CR18" s="45">
        <v>11</v>
      </c>
      <c r="CS18" s="44"/>
      <c r="CT18" s="45">
        <v>1</v>
      </c>
      <c r="CU18" s="44"/>
      <c r="CV18" s="44"/>
      <c r="CW18" s="45">
        <v>5</v>
      </c>
      <c r="CX18" s="45">
        <v>1</v>
      </c>
      <c r="CY18" s="44"/>
      <c r="CZ18" s="44"/>
      <c r="DA18" s="45">
        <v>3</v>
      </c>
      <c r="DB18" s="45">
        <v>1</v>
      </c>
      <c r="DC18" s="45">
        <v>1</v>
      </c>
      <c r="DD18" s="44"/>
      <c r="DE18" s="45">
        <v>2</v>
      </c>
      <c r="DF18" s="44"/>
      <c r="DG18" s="44"/>
      <c r="DH18" s="45">
        <v>1</v>
      </c>
      <c r="DI18" s="45">
        <v>1</v>
      </c>
      <c r="DJ18" s="45">
        <v>3</v>
      </c>
      <c r="DK18" s="45">
        <v>1</v>
      </c>
      <c r="DL18" s="44"/>
      <c r="DM18" s="45">
        <v>5</v>
      </c>
      <c r="DN18" s="45">
        <v>2</v>
      </c>
      <c r="DO18" s="45">
        <v>4</v>
      </c>
      <c r="DP18" s="45">
        <v>2</v>
      </c>
      <c r="DQ18" s="44"/>
      <c r="DR18" s="45">
        <v>3</v>
      </c>
      <c r="DS18" s="45">
        <v>3</v>
      </c>
      <c r="DT18" s="45">
        <v>1</v>
      </c>
      <c r="DU18" s="45">
        <v>1</v>
      </c>
      <c r="DV18" s="44"/>
      <c r="DW18" s="45">
        <v>5</v>
      </c>
      <c r="DX18" s="45">
        <v>1</v>
      </c>
      <c r="DY18" s="45">
        <v>3</v>
      </c>
      <c r="DZ18" s="45">
        <v>1</v>
      </c>
      <c r="EA18" s="45">
        <v>1</v>
      </c>
      <c r="EB18" s="45">
        <v>2</v>
      </c>
      <c r="EC18" s="44"/>
      <c r="ED18" s="44"/>
      <c r="EE18" s="44"/>
      <c r="EF18" s="44"/>
      <c r="EG18" s="45">
        <v>3</v>
      </c>
      <c r="EH18" s="44"/>
      <c r="EI18" s="45">
        <v>1</v>
      </c>
      <c r="EJ18" s="44"/>
      <c r="EK18" s="45">
        <v>2</v>
      </c>
      <c r="EL18" s="45">
        <v>1</v>
      </c>
      <c r="EM18" s="45">
        <v>8</v>
      </c>
      <c r="EN18" s="45">
        <v>2</v>
      </c>
      <c r="EO18" s="45">
        <v>1</v>
      </c>
      <c r="EP18" s="45">
        <v>7</v>
      </c>
      <c r="EQ18" s="44"/>
      <c r="ER18" s="45">
        <v>3</v>
      </c>
      <c r="ES18" s="45">
        <v>1</v>
      </c>
      <c r="ET18" s="45">
        <v>1</v>
      </c>
      <c r="EU18" s="45">
        <v>2</v>
      </c>
      <c r="EV18" s="45">
        <v>11</v>
      </c>
      <c r="EW18" s="45">
        <v>4</v>
      </c>
      <c r="EX18" s="45">
        <v>3</v>
      </c>
      <c r="EY18" s="44"/>
      <c r="EZ18" s="45">
        <v>2</v>
      </c>
      <c r="FA18" s="44"/>
      <c r="FB18" s="45">
        <v>4</v>
      </c>
      <c r="FC18" s="45">
        <v>6</v>
      </c>
      <c r="FD18" s="45">
        <v>1</v>
      </c>
      <c r="FE18" s="45">
        <v>4</v>
      </c>
      <c r="FF18" s="45">
        <v>6</v>
      </c>
      <c r="FG18" s="45">
        <v>1</v>
      </c>
      <c r="FH18" s="45">
        <v>1</v>
      </c>
      <c r="FI18" s="45">
        <v>1</v>
      </c>
      <c r="FJ18" s="45">
        <v>4</v>
      </c>
      <c r="FK18" s="44"/>
      <c r="FL18" s="44"/>
      <c r="FM18" s="44"/>
      <c r="FN18" s="44"/>
      <c r="FO18" s="45">
        <v>2</v>
      </c>
      <c r="FP18" s="45">
        <v>10</v>
      </c>
      <c r="FQ18" s="45">
        <v>4</v>
      </c>
      <c r="FR18" s="45">
        <v>15</v>
      </c>
      <c r="FS18" s="45">
        <v>10</v>
      </c>
      <c r="FT18" s="44"/>
      <c r="FU18" s="45">
        <v>9</v>
      </c>
      <c r="FV18" s="45">
        <v>12</v>
      </c>
      <c r="FW18" s="45">
        <v>4</v>
      </c>
      <c r="FX18" s="45">
        <v>13</v>
      </c>
      <c r="FY18" s="45">
        <v>10</v>
      </c>
      <c r="FZ18" s="44"/>
      <c r="GA18" s="44"/>
      <c r="GB18" s="45">
        <v>8</v>
      </c>
      <c r="GC18" s="44"/>
      <c r="GD18" s="45">
        <v>1</v>
      </c>
      <c r="GE18" s="45">
        <v>3</v>
      </c>
      <c r="GF18" s="44"/>
      <c r="GG18" s="45">
        <v>6</v>
      </c>
      <c r="GH18" s="45">
        <v>14</v>
      </c>
      <c r="GI18" s="45">
        <v>1</v>
      </c>
      <c r="GJ18" s="44"/>
      <c r="GK18" s="45">
        <v>3</v>
      </c>
      <c r="GL18" s="45">
        <v>3</v>
      </c>
      <c r="GM18" s="45">
        <v>3</v>
      </c>
      <c r="GN18" s="45">
        <v>3</v>
      </c>
      <c r="GO18" s="45">
        <v>6</v>
      </c>
      <c r="GP18" s="44"/>
      <c r="GQ18" s="45">
        <v>6</v>
      </c>
      <c r="GR18" s="44"/>
      <c r="GS18" s="44"/>
      <c r="GT18" s="44"/>
      <c r="GU18" s="44"/>
      <c r="GV18" s="44"/>
      <c r="GW18" s="45">
        <v>3</v>
      </c>
      <c r="GX18" s="44"/>
      <c r="GY18" s="45">
        <v>3</v>
      </c>
      <c r="GZ18" s="45">
        <v>1</v>
      </c>
      <c r="HA18" s="44"/>
      <c r="HB18" s="45">
        <v>1</v>
      </c>
      <c r="HC18" s="44"/>
      <c r="HD18" s="44"/>
      <c r="HE18" s="44"/>
      <c r="HF18" s="44"/>
      <c r="HG18" s="44"/>
      <c r="HH18" s="45">
        <v>5</v>
      </c>
      <c r="HI18" s="45">
        <v>3</v>
      </c>
      <c r="HJ18" s="44"/>
      <c r="HK18" s="44"/>
      <c r="HL18" s="44"/>
      <c r="HM18" s="45">
        <v>1</v>
      </c>
      <c r="HN18" s="44"/>
      <c r="HO18" s="45">
        <v>2</v>
      </c>
      <c r="HP18" s="44"/>
      <c r="HQ18" s="44"/>
      <c r="HR18" s="44"/>
    </row>
    <row r="19" spans="1:226" ht="16.8" thickBot="1" x14ac:dyDescent="0.5">
      <c r="A19" s="15" t="s">
        <v>567</v>
      </c>
      <c r="B19" s="16">
        <v>16</v>
      </c>
      <c r="C19" s="17" t="s">
        <v>539</v>
      </c>
      <c r="D19" s="1" t="s">
        <v>568</v>
      </c>
      <c r="E19" s="18">
        <f>SUM(H19:IR19)</f>
        <v>9</v>
      </c>
      <c r="F19" s="16"/>
      <c r="G19" s="16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3">
        <v>1</v>
      </c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3">
        <v>5</v>
      </c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3">
        <v>2</v>
      </c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3">
        <v>1</v>
      </c>
      <c r="HN19" s="42"/>
      <c r="HO19" s="42"/>
      <c r="HP19" s="42"/>
      <c r="HQ19" s="42"/>
      <c r="HR19" s="42"/>
    </row>
    <row r="20" spans="1:226" ht="16.8" thickBot="1" x14ac:dyDescent="0.5">
      <c r="A20" s="15" t="s">
        <v>569</v>
      </c>
      <c r="B20" s="16">
        <v>17</v>
      </c>
      <c r="C20" s="17" t="s">
        <v>539</v>
      </c>
      <c r="D20" s="1" t="s">
        <v>570</v>
      </c>
      <c r="E20" s="18">
        <f>SUM(H20:IR20)</f>
        <v>9</v>
      </c>
      <c r="F20" s="16"/>
      <c r="G20" s="16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5">
        <v>1</v>
      </c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5">
        <v>1</v>
      </c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5">
        <v>1</v>
      </c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5">
        <v>1</v>
      </c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5">
        <v>1</v>
      </c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5">
        <v>1</v>
      </c>
      <c r="CZ20" s="44"/>
      <c r="DA20" s="44"/>
      <c r="DB20" s="45">
        <v>1</v>
      </c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5">
        <v>1</v>
      </c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5">
        <v>1</v>
      </c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</row>
    <row r="21" spans="1:226" ht="16.8" thickBot="1" x14ac:dyDescent="0.5">
      <c r="A21" s="15" t="s">
        <v>571</v>
      </c>
      <c r="B21" s="16">
        <v>18</v>
      </c>
      <c r="C21" s="17" t="s">
        <v>539</v>
      </c>
      <c r="D21" s="1" t="s">
        <v>572</v>
      </c>
      <c r="E21" s="18">
        <f>SUM(H21:IR21)</f>
        <v>2</v>
      </c>
      <c r="F21" s="16"/>
      <c r="G21" s="16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3">
        <v>1</v>
      </c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3">
        <v>1</v>
      </c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42"/>
    </row>
    <row r="22" spans="1:226" ht="16.8" thickBot="1" x14ac:dyDescent="0.5">
      <c r="A22" s="15" t="s">
        <v>573</v>
      </c>
      <c r="B22" s="16">
        <v>19</v>
      </c>
      <c r="C22" s="17" t="s">
        <v>539</v>
      </c>
      <c r="D22" s="1" t="s">
        <v>574</v>
      </c>
      <c r="E22" s="18">
        <f>SUM(H22:IR22)</f>
        <v>351</v>
      </c>
      <c r="F22" s="16"/>
      <c r="G22" s="16"/>
      <c r="H22" s="45">
        <v>4</v>
      </c>
      <c r="I22" s="44"/>
      <c r="J22" s="45">
        <v>3</v>
      </c>
      <c r="K22" s="44"/>
      <c r="L22" s="44"/>
      <c r="M22" s="44"/>
      <c r="N22" s="44"/>
      <c r="O22" s="44"/>
      <c r="P22" s="44"/>
      <c r="Q22" s="44"/>
      <c r="R22" s="44"/>
      <c r="S22" s="44"/>
      <c r="T22" s="45">
        <v>3</v>
      </c>
      <c r="U22" s="44"/>
      <c r="V22" s="45">
        <v>1</v>
      </c>
      <c r="W22" s="45">
        <v>1</v>
      </c>
      <c r="X22" s="45">
        <v>3</v>
      </c>
      <c r="Y22" s="45">
        <v>1</v>
      </c>
      <c r="Z22" s="45">
        <v>4</v>
      </c>
      <c r="AA22" s="44"/>
      <c r="AB22" s="45">
        <v>3</v>
      </c>
      <c r="AC22" s="44"/>
      <c r="AD22" s="45">
        <v>4</v>
      </c>
      <c r="AE22" s="45">
        <v>3</v>
      </c>
      <c r="AF22" s="45">
        <v>7</v>
      </c>
      <c r="AG22" s="45">
        <v>2</v>
      </c>
      <c r="AH22" s="45">
        <v>3</v>
      </c>
      <c r="AI22" s="44"/>
      <c r="AJ22" s="45">
        <v>3</v>
      </c>
      <c r="AK22" s="45">
        <v>1</v>
      </c>
      <c r="AL22" s="44"/>
      <c r="AM22" s="44"/>
      <c r="AN22" s="45">
        <v>2</v>
      </c>
      <c r="AO22" s="45">
        <v>2</v>
      </c>
      <c r="AP22" s="44"/>
      <c r="AQ22" s="44"/>
      <c r="AR22" s="44"/>
      <c r="AS22" s="45">
        <v>1</v>
      </c>
      <c r="AT22" s="45">
        <v>1</v>
      </c>
      <c r="AU22" s="45">
        <v>1</v>
      </c>
      <c r="AV22" s="45">
        <v>4</v>
      </c>
      <c r="AW22" s="45">
        <v>1</v>
      </c>
      <c r="AX22" s="45">
        <v>1</v>
      </c>
      <c r="AY22" s="44"/>
      <c r="AZ22" s="44"/>
      <c r="BA22" s="45">
        <v>4</v>
      </c>
      <c r="BB22" s="45">
        <v>4</v>
      </c>
      <c r="BC22" s="45">
        <v>3</v>
      </c>
      <c r="BD22" s="45">
        <v>3</v>
      </c>
      <c r="BE22" s="44"/>
      <c r="BF22" s="45">
        <v>2</v>
      </c>
      <c r="BG22" s="44"/>
      <c r="BH22" s="45">
        <v>3</v>
      </c>
      <c r="BI22" s="44"/>
      <c r="BJ22" s="45">
        <v>2</v>
      </c>
      <c r="BK22" s="45">
        <v>1</v>
      </c>
      <c r="BL22" s="45">
        <v>3</v>
      </c>
      <c r="BM22" s="44"/>
      <c r="BN22" s="44"/>
      <c r="BO22" s="45">
        <v>1</v>
      </c>
      <c r="BP22" s="45">
        <v>1</v>
      </c>
      <c r="BQ22" s="44"/>
      <c r="BR22" s="44"/>
      <c r="BS22" s="45">
        <v>4</v>
      </c>
      <c r="BT22" s="45">
        <v>2</v>
      </c>
      <c r="BU22" s="45">
        <v>3</v>
      </c>
      <c r="BV22" s="45">
        <v>4</v>
      </c>
      <c r="BW22" s="44"/>
      <c r="BX22" s="45">
        <v>2</v>
      </c>
      <c r="BY22" s="44"/>
      <c r="BZ22" s="44"/>
      <c r="CA22" s="45">
        <v>2</v>
      </c>
      <c r="CB22" s="44"/>
      <c r="CC22" s="44"/>
      <c r="CD22" s="44"/>
      <c r="CE22" s="44"/>
      <c r="CF22" s="44"/>
      <c r="CG22" s="45">
        <v>2</v>
      </c>
      <c r="CH22" s="44"/>
      <c r="CI22" s="44"/>
      <c r="CJ22" s="45">
        <v>3</v>
      </c>
      <c r="CK22" s="45">
        <v>1</v>
      </c>
      <c r="CL22" s="44"/>
      <c r="CM22" s="44"/>
      <c r="CN22" s="45">
        <v>1</v>
      </c>
      <c r="CO22" s="45">
        <v>2</v>
      </c>
      <c r="CP22" s="45">
        <v>2</v>
      </c>
      <c r="CQ22" s="45">
        <v>7</v>
      </c>
      <c r="CR22" s="45">
        <v>3</v>
      </c>
      <c r="CS22" s="45">
        <v>1</v>
      </c>
      <c r="CT22" s="45">
        <v>1</v>
      </c>
      <c r="CU22" s="44"/>
      <c r="CV22" s="44"/>
      <c r="CW22" s="45">
        <v>3</v>
      </c>
      <c r="CX22" s="44"/>
      <c r="CY22" s="44"/>
      <c r="CZ22" s="44"/>
      <c r="DA22" s="45">
        <v>2</v>
      </c>
      <c r="DB22" s="44"/>
      <c r="DC22" s="45">
        <v>1</v>
      </c>
      <c r="DD22" s="44"/>
      <c r="DE22" s="45">
        <v>2</v>
      </c>
      <c r="DF22" s="44"/>
      <c r="DG22" s="44"/>
      <c r="DH22" s="44"/>
      <c r="DI22" s="44"/>
      <c r="DJ22" s="45">
        <v>4</v>
      </c>
      <c r="DK22" s="44"/>
      <c r="DL22" s="44"/>
      <c r="DM22" s="44"/>
      <c r="DN22" s="45">
        <v>3</v>
      </c>
      <c r="DO22" s="45">
        <v>1</v>
      </c>
      <c r="DP22" s="45">
        <v>6</v>
      </c>
      <c r="DQ22" s="45">
        <v>1</v>
      </c>
      <c r="DR22" s="45">
        <v>2</v>
      </c>
      <c r="DS22" s="45">
        <v>1</v>
      </c>
      <c r="DT22" s="45">
        <v>1</v>
      </c>
      <c r="DU22" s="44"/>
      <c r="DV22" s="44"/>
      <c r="DW22" s="45">
        <v>2</v>
      </c>
      <c r="DX22" s="45">
        <v>1</v>
      </c>
      <c r="DY22" s="44"/>
      <c r="DZ22" s="45">
        <v>4</v>
      </c>
      <c r="EA22" s="45">
        <v>6</v>
      </c>
      <c r="EB22" s="45">
        <v>1</v>
      </c>
      <c r="EC22" s="44"/>
      <c r="ED22" s="44"/>
      <c r="EE22" s="44"/>
      <c r="EF22" s="45">
        <v>2</v>
      </c>
      <c r="EG22" s="45">
        <v>2</v>
      </c>
      <c r="EH22" s="45">
        <v>3</v>
      </c>
      <c r="EI22" s="44"/>
      <c r="EJ22" s="44"/>
      <c r="EK22" s="44"/>
      <c r="EL22" s="45">
        <v>1</v>
      </c>
      <c r="EM22" s="45">
        <v>2</v>
      </c>
      <c r="EN22" s="45">
        <v>4</v>
      </c>
      <c r="EO22" s="45">
        <v>2</v>
      </c>
      <c r="EP22" s="44"/>
      <c r="EQ22" s="44"/>
      <c r="ER22" s="44"/>
      <c r="ES22" s="44"/>
      <c r="ET22" s="44"/>
      <c r="EU22" s="44"/>
      <c r="EV22" s="44"/>
      <c r="EW22" s="45">
        <v>2</v>
      </c>
      <c r="EX22" s="45">
        <v>2</v>
      </c>
      <c r="EY22" s="44"/>
      <c r="EZ22" s="45">
        <v>3</v>
      </c>
      <c r="FA22" s="44"/>
      <c r="FB22" s="45">
        <v>1</v>
      </c>
      <c r="FC22" s="45">
        <v>1</v>
      </c>
      <c r="FD22" s="45">
        <v>2</v>
      </c>
      <c r="FE22" s="44"/>
      <c r="FF22" s="45">
        <v>1</v>
      </c>
      <c r="FG22" s="44"/>
      <c r="FH22" s="44"/>
      <c r="FI22" s="45">
        <v>2</v>
      </c>
      <c r="FJ22" s="44"/>
      <c r="FK22" s="44"/>
      <c r="FL22" s="44"/>
      <c r="FM22" s="44"/>
      <c r="FN22" s="44"/>
      <c r="FO22" s="44"/>
      <c r="FP22" s="45">
        <v>8</v>
      </c>
      <c r="FQ22" s="45">
        <v>6</v>
      </c>
      <c r="FR22" s="45">
        <v>4</v>
      </c>
      <c r="FS22" s="45">
        <v>6</v>
      </c>
      <c r="FT22" s="44"/>
      <c r="FU22" s="45">
        <v>14</v>
      </c>
      <c r="FV22" s="45">
        <v>11</v>
      </c>
      <c r="FW22" s="45">
        <v>22</v>
      </c>
      <c r="FX22" s="45">
        <v>11</v>
      </c>
      <c r="FY22" s="45">
        <v>5</v>
      </c>
      <c r="FZ22" s="45">
        <v>8</v>
      </c>
      <c r="GA22" s="44"/>
      <c r="GB22" s="45">
        <v>1</v>
      </c>
      <c r="GC22" s="44"/>
      <c r="GD22" s="45">
        <v>2</v>
      </c>
      <c r="GE22" s="44"/>
      <c r="GF22" s="44"/>
      <c r="GG22" s="44"/>
      <c r="GH22" s="45">
        <v>2</v>
      </c>
      <c r="GI22" s="45">
        <v>2</v>
      </c>
      <c r="GJ22" s="45">
        <v>3</v>
      </c>
      <c r="GK22" s="45">
        <v>2</v>
      </c>
      <c r="GL22" s="44"/>
      <c r="GM22" s="45">
        <v>6</v>
      </c>
      <c r="GN22" s="45">
        <v>5</v>
      </c>
      <c r="GO22" s="44"/>
      <c r="GP22" s="44"/>
      <c r="GQ22" s="45">
        <v>1</v>
      </c>
      <c r="GR22" s="44"/>
      <c r="GS22" s="44"/>
      <c r="GT22" s="44"/>
      <c r="GU22" s="44"/>
      <c r="GV22" s="44"/>
      <c r="GW22" s="45">
        <v>1</v>
      </c>
      <c r="GX22" s="45">
        <v>4</v>
      </c>
      <c r="GY22" s="45">
        <v>2</v>
      </c>
      <c r="GZ22" s="44"/>
      <c r="HA22" s="44"/>
      <c r="HB22" s="45">
        <v>1</v>
      </c>
      <c r="HC22" s="44"/>
      <c r="HD22" s="44"/>
      <c r="HE22" s="44"/>
      <c r="HF22" s="44"/>
      <c r="HG22" s="44"/>
      <c r="HH22" s="45">
        <v>17</v>
      </c>
      <c r="HI22" s="45">
        <v>6</v>
      </c>
      <c r="HJ22" s="44"/>
      <c r="HK22" s="44"/>
      <c r="HL22" s="44"/>
      <c r="HM22" s="45">
        <v>2</v>
      </c>
      <c r="HN22" s="44"/>
      <c r="HO22" s="45">
        <v>2</v>
      </c>
      <c r="HP22" s="44"/>
      <c r="HQ22" s="44"/>
      <c r="HR22" s="44"/>
    </row>
    <row r="23" spans="1:226" ht="16.8" thickBot="1" x14ac:dyDescent="0.5">
      <c r="A23" s="15" t="s">
        <v>575</v>
      </c>
      <c r="B23" s="16">
        <v>20</v>
      </c>
      <c r="C23" s="17" t="s">
        <v>539</v>
      </c>
      <c r="D23" s="1" t="s">
        <v>576</v>
      </c>
      <c r="E23" s="18">
        <f>SUM(H23:IR23)</f>
        <v>1</v>
      </c>
      <c r="F23" s="16"/>
      <c r="G23" s="16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3">
        <v>1</v>
      </c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42"/>
    </row>
    <row r="24" spans="1:226" ht="16.8" thickBot="1" x14ac:dyDescent="0.5">
      <c r="A24" s="15" t="s">
        <v>577</v>
      </c>
      <c r="B24" s="16">
        <v>21</v>
      </c>
      <c r="C24" s="17" t="s">
        <v>539</v>
      </c>
      <c r="D24" s="1" t="s">
        <v>578</v>
      </c>
      <c r="E24" s="18">
        <f>SUM(H24:IR24)</f>
        <v>1</v>
      </c>
      <c r="F24" s="16"/>
      <c r="G24" s="16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5">
        <v>1</v>
      </c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</row>
    <row r="25" spans="1:226" ht="16.8" thickBot="1" x14ac:dyDescent="0.5">
      <c r="A25" s="15" t="s">
        <v>579</v>
      </c>
      <c r="B25" s="16">
        <v>22</v>
      </c>
      <c r="C25" s="17" t="s">
        <v>539</v>
      </c>
      <c r="D25" s="1" t="s">
        <v>580</v>
      </c>
      <c r="E25" s="18">
        <f>SUM(H25:IR25)</f>
        <v>46</v>
      </c>
      <c r="F25" s="16"/>
      <c r="G25" s="16"/>
      <c r="H25" s="42"/>
      <c r="I25" s="42"/>
      <c r="J25" s="43">
        <v>1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3">
        <v>2</v>
      </c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3">
        <v>2</v>
      </c>
      <c r="AM25" s="43">
        <v>1</v>
      </c>
      <c r="AN25" s="42"/>
      <c r="AO25" s="42"/>
      <c r="AP25" s="43">
        <v>1</v>
      </c>
      <c r="AQ25" s="43">
        <v>1</v>
      </c>
      <c r="AR25" s="42"/>
      <c r="AS25" s="42"/>
      <c r="AT25" s="42"/>
      <c r="AU25" s="42"/>
      <c r="AV25" s="43">
        <v>2</v>
      </c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3">
        <v>1</v>
      </c>
      <c r="BH25" s="42"/>
      <c r="BI25" s="42"/>
      <c r="BJ25" s="43">
        <v>4</v>
      </c>
      <c r="BK25" s="43">
        <v>1</v>
      </c>
      <c r="BL25" s="42"/>
      <c r="BM25" s="42"/>
      <c r="BN25" s="42"/>
      <c r="BO25" s="42"/>
      <c r="BP25" s="43">
        <v>2</v>
      </c>
      <c r="BQ25" s="42"/>
      <c r="BR25" s="43">
        <v>1</v>
      </c>
      <c r="BS25" s="42"/>
      <c r="BT25" s="42"/>
      <c r="BU25" s="43">
        <v>1</v>
      </c>
      <c r="BV25" s="42"/>
      <c r="BW25" s="42"/>
      <c r="BX25" s="43">
        <v>1</v>
      </c>
      <c r="BY25" s="42"/>
      <c r="BZ25" s="42"/>
      <c r="CA25" s="42"/>
      <c r="CB25" s="42"/>
      <c r="CC25" s="42"/>
      <c r="CD25" s="43">
        <v>1</v>
      </c>
      <c r="CE25" s="43">
        <v>1</v>
      </c>
      <c r="CF25" s="42"/>
      <c r="CG25" s="43">
        <v>1</v>
      </c>
      <c r="CH25" s="42"/>
      <c r="CI25" s="42"/>
      <c r="CJ25" s="42"/>
      <c r="CK25" s="42"/>
      <c r="CL25" s="42"/>
      <c r="CM25" s="42"/>
      <c r="CN25" s="42"/>
      <c r="CO25" s="42"/>
      <c r="CP25" s="42"/>
      <c r="CQ25" s="43">
        <v>1</v>
      </c>
      <c r="CR25" s="43">
        <v>2</v>
      </c>
      <c r="CS25" s="43">
        <v>4</v>
      </c>
      <c r="CT25" s="43">
        <v>1</v>
      </c>
      <c r="CU25" s="42"/>
      <c r="CV25" s="42"/>
      <c r="CW25" s="42"/>
      <c r="CX25" s="43">
        <v>1</v>
      </c>
      <c r="CY25" s="42"/>
      <c r="CZ25" s="43">
        <v>1</v>
      </c>
      <c r="DA25" s="42"/>
      <c r="DB25" s="42"/>
      <c r="DC25" s="42"/>
      <c r="DD25" s="43">
        <v>1</v>
      </c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3">
        <v>2</v>
      </c>
      <c r="DR25" s="43">
        <v>1</v>
      </c>
      <c r="DS25" s="42"/>
      <c r="DT25" s="42"/>
      <c r="DU25" s="42"/>
      <c r="DV25" s="42"/>
      <c r="DW25" s="42"/>
      <c r="DX25" s="42"/>
      <c r="DY25" s="43">
        <v>1</v>
      </c>
      <c r="DZ25" s="42"/>
      <c r="EA25" s="42"/>
      <c r="EB25" s="42"/>
      <c r="EC25" s="42"/>
      <c r="ED25" s="42"/>
      <c r="EE25" s="42"/>
      <c r="EF25" s="42"/>
      <c r="EG25" s="42"/>
      <c r="EH25" s="43">
        <v>2</v>
      </c>
      <c r="EI25" s="42"/>
      <c r="EJ25" s="42"/>
      <c r="EK25" s="42"/>
      <c r="EL25" s="43">
        <v>1</v>
      </c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3">
        <v>1</v>
      </c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3">
        <v>2</v>
      </c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3">
        <v>1</v>
      </c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</row>
    <row r="26" spans="1:226" ht="16.8" thickBot="1" x14ac:dyDescent="0.5">
      <c r="A26" s="15" t="s">
        <v>581</v>
      </c>
      <c r="B26" s="16">
        <v>23</v>
      </c>
      <c r="C26" s="17" t="s">
        <v>539</v>
      </c>
      <c r="D26" s="1" t="s">
        <v>582</v>
      </c>
      <c r="E26" s="18">
        <f>SUM(H26:IR26)</f>
        <v>2</v>
      </c>
      <c r="F26" s="16"/>
      <c r="G26" s="16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5">
        <v>1</v>
      </c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5">
        <v>1</v>
      </c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</row>
    <row r="27" spans="1:226" ht="16.8" thickBot="1" x14ac:dyDescent="0.5">
      <c r="A27" s="15" t="s">
        <v>583</v>
      </c>
      <c r="B27" s="16">
        <v>24</v>
      </c>
      <c r="C27" s="17" t="s">
        <v>539</v>
      </c>
      <c r="D27" s="1" t="s">
        <v>584</v>
      </c>
      <c r="E27" s="18">
        <f>SUM(H27:IR27)</f>
        <v>1</v>
      </c>
      <c r="F27" s="16"/>
      <c r="G27" s="16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3">
        <v>1</v>
      </c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</row>
    <row r="28" spans="1:226" ht="16.8" thickBot="1" x14ac:dyDescent="0.5">
      <c r="A28" s="15" t="s">
        <v>585</v>
      </c>
      <c r="B28" s="16">
        <v>25</v>
      </c>
      <c r="C28" s="17" t="s">
        <v>539</v>
      </c>
      <c r="D28" s="1" t="s">
        <v>586</v>
      </c>
      <c r="E28" s="18">
        <f>SUM(H28:IR28)</f>
        <v>1</v>
      </c>
      <c r="F28" s="16"/>
      <c r="G28" s="16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5">
        <v>1</v>
      </c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</row>
    <row r="29" spans="1:226" ht="16.8" thickBot="1" x14ac:dyDescent="0.5">
      <c r="A29" s="15" t="s">
        <v>587</v>
      </c>
      <c r="B29" s="16">
        <v>26</v>
      </c>
      <c r="C29" s="17" t="s">
        <v>539</v>
      </c>
      <c r="D29" s="1" t="s">
        <v>588</v>
      </c>
      <c r="E29" s="18">
        <f>SUM(H29:IR29)</f>
        <v>18</v>
      </c>
      <c r="F29" s="16"/>
      <c r="G29" s="16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3">
        <v>1</v>
      </c>
      <c r="AM29" s="42"/>
      <c r="AN29" s="42"/>
      <c r="AO29" s="42"/>
      <c r="AP29" s="42"/>
      <c r="AQ29" s="43">
        <v>1</v>
      </c>
      <c r="AR29" s="42"/>
      <c r="AS29" s="42"/>
      <c r="AT29" s="42"/>
      <c r="AU29" s="42"/>
      <c r="AV29" s="42"/>
      <c r="AW29" s="42"/>
      <c r="AX29" s="42"/>
      <c r="AY29" s="42"/>
      <c r="AZ29" s="42"/>
      <c r="BA29" s="43">
        <v>5</v>
      </c>
      <c r="BB29" s="42"/>
      <c r="BC29" s="43">
        <v>2</v>
      </c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3">
        <v>1</v>
      </c>
      <c r="BU29" s="42"/>
      <c r="BV29" s="42"/>
      <c r="BW29" s="42"/>
      <c r="BX29" s="43">
        <v>2</v>
      </c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3">
        <v>1</v>
      </c>
      <c r="DK29" s="42"/>
      <c r="DL29" s="42"/>
      <c r="DM29" s="42"/>
      <c r="DN29" s="42"/>
      <c r="DO29" s="42"/>
      <c r="DP29" s="42"/>
      <c r="DQ29" s="42"/>
      <c r="DR29" s="42"/>
      <c r="DS29" s="42"/>
      <c r="DT29" s="43">
        <v>1</v>
      </c>
      <c r="DU29" s="42"/>
      <c r="DV29" s="42"/>
      <c r="DW29" s="42"/>
      <c r="DX29" s="42"/>
      <c r="DY29" s="42"/>
      <c r="DZ29" s="43">
        <v>3</v>
      </c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3">
        <v>1</v>
      </c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</row>
    <row r="30" spans="1:226" ht="16.8" thickBot="1" x14ac:dyDescent="0.5">
      <c r="A30" s="15" t="s">
        <v>589</v>
      </c>
      <c r="B30" s="16">
        <v>27</v>
      </c>
      <c r="C30" s="17" t="s">
        <v>539</v>
      </c>
      <c r="D30" s="1" t="s">
        <v>590</v>
      </c>
      <c r="E30" s="18">
        <f>SUM(H30:IR30)</f>
        <v>0</v>
      </c>
      <c r="F30" s="16"/>
      <c r="G30" s="16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</row>
    <row r="31" spans="1:226" ht="16.8" thickBot="1" x14ac:dyDescent="0.5">
      <c r="A31" s="15" t="s">
        <v>591</v>
      </c>
      <c r="B31" s="16">
        <v>28</v>
      </c>
      <c r="C31" s="17" t="s">
        <v>539</v>
      </c>
      <c r="D31" s="1" t="s">
        <v>592</v>
      </c>
      <c r="E31" s="18">
        <f>SUM(H31:IR31)</f>
        <v>2</v>
      </c>
      <c r="F31" s="16"/>
      <c r="G31" s="16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3">
        <v>1</v>
      </c>
      <c r="AU31" s="42"/>
      <c r="AV31" s="43">
        <v>1</v>
      </c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</row>
    <row r="32" spans="1:226" ht="16.8" thickBot="1" x14ac:dyDescent="0.5">
      <c r="A32" s="15" t="s">
        <v>593</v>
      </c>
      <c r="B32" s="16">
        <v>29</v>
      </c>
      <c r="C32" s="17" t="s">
        <v>539</v>
      </c>
      <c r="D32" s="1" t="s">
        <v>594</v>
      </c>
      <c r="E32" s="18">
        <f>SUM(H32:IR32)</f>
        <v>6</v>
      </c>
      <c r="F32" s="16"/>
      <c r="G32" s="16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5">
        <v>1</v>
      </c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5">
        <v>1</v>
      </c>
      <c r="BQ32" s="44"/>
      <c r="BR32" s="45">
        <v>1</v>
      </c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5">
        <v>1</v>
      </c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5">
        <v>1</v>
      </c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5">
        <v>1</v>
      </c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</row>
    <row r="33" spans="1:226" ht="16.8" thickBot="1" x14ac:dyDescent="0.5">
      <c r="A33" s="15" t="s">
        <v>595</v>
      </c>
      <c r="B33" s="16">
        <v>30</v>
      </c>
      <c r="C33" s="17" t="s">
        <v>539</v>
      </c>
      <c r="D33" s="1" t="s">
        <v>596</v>
      </c>
      <c r="E33" s="18">
        <f>SUM(H33:IR33)</f>
        <v>7</v>
      </c>
      <c r="F33" s="16"/>
      <c r="G33" s="16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3">
        <v>1</v>
      </c>
      <c r="AE33" s="42"/>
      <c r="AF33" s="42"/>
      <c r="AG33" s="42"/>
      <c r="AH33" s="42"/>
      <c r="AI33" s="43">
        <v>1</v>
      </c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3">
        <v>1</v>
      </c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3">
        <v>3</v>
      </c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3">
        <v>1</v>
      </c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</row>
    <row r="34" spans="1:226" ht="16.8" thickBot="1" x14ac:dyDescent="0.5">
      <c r="A34" s="15" t="s">
        <v>597</v>
      </c>
      <c r="B34" s="16">
        <v>31</v>
      </c>
      <c r="C34" s="17" t="s">
        <v>539</v>
      </c>
      <c r="D34" s="1" t="s">
        <v>598</v>
      </c>
      <c r="E34" s="18">
        <f>SUM(H34:IR34)</f>
        <v>21</v>
      </c>
      <c r="F34" s="16"/>
      <c r="G34" s="16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5">
        <v>2</v>
      </c>
      <c r="AA34" s="44"/>
      <c r="AB34" s="44"/>
      <c r="AC34" s="44"/>
      <c r="AD34" s="44"/>
      <c r="AE34" s="44"/>
      <c r="AF34" s="44"/>
      <c r="AG34" s="44"/>
      <c r="AH34" s="44"/>
      <c r="AI34" s="45">
        <v>1</v>
      </c>
      <c r="AJ34" s="45">
        <v>2</v>
      </c>
      <c r="AK34" s="44"/>
      <c r="AL34" s="44"/>
      <c r="AM34" s="44"/>
      <c r="AN34" s="45">
        <v>1</v>
      </c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5">
        <v>2</v>
      </c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5">
        <v>1</v>
      </c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5">
        <v>1</v>
      </c>
      <c r="CT34" s="44"/>
      <c r="CU34" s="44"/>
      <c r="CV34" s="44"/>
      <c r="CW34" s="44"/>
      <c r="CX34" s="44"/>
      <c r="CY34" s="45">
        <v>1</v>
      </c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5">
        <v>2</v>
      </c>
      <c r="EJ34" s="44"/>
      <c r="EK34" s="44"/>
      <c r="EL34" s="44"/>
      <c r="EM34" s="44"/>
      <c r="EN34" s="44"/>
      <c r="EO34" s="44"/>
      <c r="EP34" s="44"/>
      <c r="EQ34" s="44"/>
      <c r="ER34" s="45">
        <v>1</v>
      </c>
      <c r="ES34" s="44"/>
      <c r="ET34" s="44"/>
      <c r="EU34" s="44"/>
      <c r="EV34" s="44"/>
      <c r="EW34" s="44"/>
      <c r="EX34" s="44"/>
      <c r="EY34" s="44"/>
      <c r="EZ34" s="44"/>
      <c r="FA34" s="44"/>
      <c r="FB34" s="45">
        <v>0</v>
      </c>
      <c r="FC34" s="45">
        <v>0</v>
      </c>
      <c r="FD34" s="45">
        <v>0</v>
      </c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5">
        <v>1</v>
      </c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5">
        <v>1</v>
      </c>
      <c r="GL34" s="44"/>
      <c r="GM34" s="45">
        <v>1</v>
      </c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5">
        <v>2</v>
      </c>
      <c r="HI34" s="45">
        <v>1</v>
      </c>
      <c r="HJ34" s="44"/>
      <c r="HK34" s="44"/>
      <c r="HL34" s="44"/>
      <c r="HM34" s="44"/>
      <c r="HN34" s="44"/>
      <c r="HO34" s="45">
        <v>1</v>
      </c>
      <c r="HP34" s="44"/>
      <c r="HQ34" s="44"/>
      <c r="HR34" s="44"/>
    </row>
    <row r="35" spans="1:226" ht="16.8" thickBot="1" x14ac:dyDescent="0.5">
      <c r="A35" s="15" t="s">
        <v>599</v>
      </c>
      <c r="B35" s="16">
        <v>32</v>
      </c>
      <c r="C35" s="17" t="s">
        <v>539</v>
      </c>
      <c r="D35" s="1" t="s">
        <v>600</v>
      </c>
      <c r="E35" s="18">
        <f>SUM(H35:IR35)</f>
        <v>1308</v>
      </c>
      <c r="F35" s="16"/>
      <c r="G35" s="16"/>
      <c r="H35" s="43">
        <v>9</v>
      </c>
      <c r="I35" s="42"/>
      <c r="J35" s="43">
        <v>12</v>
      </c>
      <c r="K35" s="42"/>
      <c r="L35" s="42"/>
      <c r="M35" s="42"/>
      <c r="N35" s="42"/>
      <c r="O35" s="42"/>
      <c r="P35" s="42"/>
      <c r="Q35" s="42"/>
      <c r="R35" s="43">
        <v>4</v>
      </c>
      <c r="S35" s="43">
        <v>9</v>
      </c>
      <c r="T35" s="43">
        <v>3</v>
      </c>
      <c r="U35" s="42"/>
      <c r="V35" s="43">
        <v>8</v>
      </c>
      <c r="W35" s="43">
        <v>15</v>
      </c>
      <c r="X35" s="43">
        <v>9</v>
      </c>
      <c r="Y35" s="43">
        <v>20</v>
      </c>
      <c r="Z35" s="43">
        <v>12</v>
      </c>
      <c r="AA35" s="43">
        <v>12</v>
      </c>
      <c r="AB35" s="43">
        <v>15</v>
      </c>
      <c r="AC35" s="43">
        <v>13</v>
      </c>
      <c r="AD35" s="43">
        <v>12</v>
      </c>
      <c r="AE35" s="43">
        <v>9</v>
      </c>
      <c r="AF35" s="43">
        <v>20</v>
      </c>
      <c r="AG35" s="43">
        <v>18</v>
      </c>
      <c r="AH35" s="43">
        <v>11</v>
      </c>
      <c r="AI35" s="43">
        <v>18</v>
      </c>
      <c r="AJ35" s="43">
        <v>16</v>
      </c>
      <c r="AK35" s="43">
        <v>17</v>
      </c>
      <c r="AL35" s="43">
        <v>11</v>
      </c>
      <c r="AM35" s="43">
        <v>7</v>
      </c>
      <c r="AN35" s="43">
        <v>8</v>
      </c>
      <c r="AO35" s="43">
        <v>19</v>
      </c>
      <c r="AP35" s="43">
        <v>4</v>
      </c>
      <c r="AQ35" s="43">
        <v>13</v>
      </c>
      <c r="AR35" s="43">
        <v>2</v>
      </c>
      <c r="AS35" s="43">
        <v>7</v>
      </c>
      <c r="AT35" s="43">
        <v>10</v>
      </c>
      <c r="AU35" s="43">
        <v>3</v>
      </c>
      <c r="AV35" s="43">
        <v>12</v>
      </c>
      <c r="AW35" s="43">
        <v>20</v>
      </c>
      <c r="AX35" s="43">
        <v>10</v>
      </c>
      <c r="AY35" s="42"/>
      <c r="AZ35" s="43">
        <v>16</v>
      </c>
      <c r="BA35" s="43">
        <v>8</v>
      </c>
      <c r="BB35" s="43">
        <v>12</v>
      </c>
      <c r="BC35" s="43">
        <v>4</v>
      </c>
      <c r="BD35" s="43">
        <v>8</v>
      </c>
      <c r="BE35" s="43">
        <v>12</v>
      </c>
      <c r="BF35" s="43">
        <v>12</v>
      </c>
      <c r="BG35" s="43">
        <v>22</v>
      </c>
      <c r="BH35" s="43">
        <v>9</v>
      </c>
      <c r="BI35" s="43">
        <v>15</v>
      </c>
      <c r="BJ35" s="43">
        <v>15</v>
      </c>
      <c r="BK35" s="43">
        <v>9</v>
      </c>
      <c r="BL35" s="43">
        <v>7</v>
      </c>
      <c r="BM35" s="43">
        <v>25</v>
      </c>
      <c r="BN35" s="42"/>
      <c r="BO35" s="43">
        <v>12</v>
      </c>
      <c r="BP35" s="43">
        <v>16</v>
      </c>
      <c r="BQ35" s="43">
        <v>26</v>
      </c>
      <c r="BR35" s="43">
        <v>17</v>
      </c>
      <c r="BS35" s="43">
        <v>5</v>
      </c>
      <c r="BT35" s="43">
        <v>18</v>
      </c>
      <c r="BU35" s="43">
        <v>4</v>
      </c>
      <c r="BV35" s="43">
        <v>7</v>
      </c>
      <c r="BW35" s="43">
        <v>6</v>
      </c>
      <c r="BX35" s="43">
        <v>4</v>
      </c>
      <c r="BY35" s="43">
        <v>4</v>
      </c>
      <c r="BZ35" s="42"/>
      <c r="CA35" s="43">
        <v>12</v>
      </c>
      <c r="CB35" s="43">
        <v>2</v>
      </c>
      <c r="CC35" s="43">
        <v>2</v>
      </c>
      <c r="CD35" s="43">
        <v>6</v>
      </c>
      <c r="CE35" s="43">
        <v>3</v>
      </c>
      <c r="CF35" s="42"/>
      <c r="CG35" s="43">
        <v>8</v>
      </c>
      <c r="CH35" s="42"/>
      <c r="CI35" s="42"/>
      <c r="CJ35" s="43">
        <v>2</v>
      </c>
      <c r="CK35" s="43">
        <v>5</v>
      </c>
      <c r="CL35" s="43">
        <v>6</v>
      </c>
      <c r="CM35" s="43">
        <v>9</v>
      </c>
      <c r="CN35" s="43">
        <v>7</v>
      </c>
      <c r="CO35" s="43">
        <v>12</v>
      </c>
      <c r="CP35" s="43">
        <v>0</v>
      </c>
      <c r="CQ35" s="43">
        <v>2</v>
      </c>
      <c r="CR35" s="43">
        <v>6</v>
      </c>
      <c r="CS35" s="43">
        <v>3</v>
      </c>
      <c r="CT35" s="43">
        <v>14</v>
      </c>
      <c r="CU35" s="42"/>
      <c r="CV35" s="42"/>
      <c r="CW35" s="43">
        <v>5</v>
      </c>
      <c r="CX35" s="43">
        <v>5</v>
      </c>
      <c r="CY35" s="42"/>
      <c r="CZ35" s="43">
        <v>7</v>
      </c>
      <c r="DA35" s="43">
        <v>10</v>
      </c>
      <c r="DB35" s="43">
        <v>3</v>
      </c>
      <c r="DC35" s="43">
        <v>2</v>
      </c>
      <c r="DD35" s="43">
        <v>6</v>
      </c>
      <c r="DE35" s="43">
        <v>3</v>
      </c>
      <c r="DF35" s="42"/>
      <c r="DG35" s="42"/>
      <c r="DH35" s="43">
        <v>5</v>
      </c>
      <c r="DI35" s="43">
        <v>4</v>
      </c>
      <c r="DJ35" s="43">
        <v>4</v>
      </c>
      <c r="DK35" s="42"/>
      <c r="DL35" s="42"/>
      <c r="DM35" s="43">
        <v>7</v>
      </c>
      <c r="DN35" s="43">
        <v>6</v>
      </c>
      <c r="DO35" s="43">
        <v>4</v>
      </c>
      <c r="DP35" s="43">
        <v>11</v>
      </c>
      <c r="DQ35" s="43">
        <v>8</v>
      </c>
      <c r="DR35" s="43">
        <v>7</v>
      </c>
      <c r="DS35" s="43">
        <v>5</v>
      </c>
      <c r="DT35" s="43">
        <v>10</v>
      </c>
      <c r="DU35" s="43">
        <v>9</v>
      </c>
      <c r="DV35" s="42"/>
      <c r="DW35" s="43">
        <v>13</v>
      </c>
      <c r="DX35" s="43">
        <v>8</v>
      </c>
      <c r="DY35" s="43">
        <v>4</v>
      </c>
      <c r="DZ35" s="43">
        <v>2</v>
      </c>
      <c r="EA35" s="43">
        <v>2</v>
      </c>
      <c r="EB35" s="43">
        <v>6</v>
      </c>
      <c r="EC35" s="42"/>
      <c r="ED35" s="42"/>
      <c r="EE35" s="42"/>
      <c r="EF35" s="43">
        <v>9</v>
      </c>
      <c r="EG35" s="43">
        <v>6</v>
      </c>
      <c r="EH35" s="43">
        <v>13</v>
      </c>
      <c r="EI35" s="43">
        <v>10</v>
      </c>
      <c r="EJ35" s="42"/>
      <c r="EK35" s="43">
        <v>12</v>
      </c>
      <c r="EL35" s="43">
        <v>5</v>
      </c>
      <c r="EM35" s="43">
        <v>22</v>
      </c>
      <c r="EN35" s="43">
        <v>12</v>
      </c>
      <c r="EO35" s="43">
        <v>7</v>
      </c>
      <c r="EP35" s="43">
        <v>3</v>
      </c>
      <c r="EQ35" s="42"/>
      <c r="ER35" s="43">
        <v>2</v>
      </c>
      <c r="ES35" s="43">
        <v>3</v>
      </c>
      <c r="ET35" s="43">
        <v>3</v>
      </c>
      <c r="EU35" s="43">
        <v>1</v>
      </c>
      <c r="EV35" s="43">
        <v>3</v>
      </c>
      <c r="EW35" s="43">
        <v>1</v>
      </c>
      <c r="EX35" s="43">
        <v>2</v>
      </c>
      <c r="EY35" s="42"/>
      <c r="EZ35" s="43">
        <v>5</v>
      </c>
      <c r="FA35" s="42"/>
      <c r="FB35" s="43">
        <v>1</v>
      </c>
      <c r="FC35" s="43">
        <v>4</v>
      </c>
      <c r="FD35" s="43">
        <v>1</v>
      </c>
      <c r="FE35" s="43">
        <v>5</v>
      </c>
      <c r="FF35" s="43">
        <v>2</v>
      </c>
      <c r="FG35" s="43">
        <v>2</v>
      </c>
      <c r="FH35" s="43">
        <v>5</v>
      </c>
      <c r="FI35" s="42"/>
      <c r="FJ35" s="42"/>
      <c r="FK35" s="42"/>
      <c r="FL35" s="42"/>
      <c r="FM35" s="42"/>
      <c r="FN35" s="42"/>
      <c r="FO35" s="42"/>
      <c r="FP35" s="43">
        <v>7</v>
      </c>
      <c r="FQ35" s="43">
        <v>4</v>
      </c>
      <c r="FR35" s="43">
        <v>3</v>
      </c>
      <c r="FS35" s="43">
        <v>7</v>
      </c>
      <c r="FT35" s="43">
        <v>2</v>
      </c>
      <c r="FU35" s="42"/>
      <c r="FV35" s="43">
        <v>6</v>
      </c>
      <c r="FW35" s="43">
        <v>3</v>
      </c>
      <c r="FX35" s="43">
        <v>3</v>
      </c>
      <c r="FY35" s="43">
        <v>9</v>
      </c>
      <c r="FZ35" s="43">
        <v>5</v>
      </c>
      <c r="GA35" s="42"/>
      <c r="GB35" s="43">
        <v>18</v>
      </c>
      <c r="GC35" s="43">
        <v>1</v>
      </c>
      <c r="GD35" s="43">
        <v>4</v>
      </c>
      <c r="GE35" s="43">
        <v>4</v>
      </c>
      <c r="GF35" s="43">
        <v>1</v>
      </c>
      <c r="GG35" s="43">
        <v>5</v>
      </c>
      <c r="GH35" s="43">
        <v>12</v>
      </c>
      <c r="GI35" s="43">
        <v>3</v>
      </c>
      <c r="GJ35" s="43">
        <v>3</v>
      </c>
      <c r="GK35" s="43">
        <v>4</v>
      </c>
      <c r="GL35" s="43">
        <v>10</v>
      </c>
      <c r="GM35" s="43">
        <v>14</v>
      </c>
      <c r="GN35" s="43">
        <v>17</v>
      </c>
      <c r="GO35" s="43">
        <v>3</v>
      </c>
      <c r="GP35" s="42"/>
      <c r="GQ35" s="43">
        <v>10</v>
      </c>
      <c r="GR35" s="42"/>
      <c r="GS35" s="42"/>
      <c r="GT35" s="42"/>
      <c r="GU35" s="42"/>
      <c r="GV35" s="42"/>
      <c r="GW35" s="43">
        <v>8</v>
      </c>
      <c r="GX35" s="43">
        <v>12</v>
      </c>
      <c r="GY35" s="43">
        <v>11</v>
      </c>
      <c r="GZ35" s="43">
        <v>7</v>
      </c>
      <c r="HA35" s="42"/>
      <c r="HB35" s="43">
        <v>4</v>
      </c>
      <c r="HC35" s="42"/>
      <c r="HD35" s="42"/>
      <c r="HE35" s="42"/>
      <c r="HF35" s="42"/>
      <c r="HG35" s="42"/>
      <c r="HH35" s="43">
        <v>13</v>
      </c>
      <c r="HI35" s="43">
        <v>4</v>
      </c>
      <c r="HJ35" s="42"/>
      <c r="HK35" s="42"/>
      <c r="HL35" s="42"/>
      <c r="HM35" s="43">
        <v>12</v>
      </c>
      <c r="HN35" s="43">
        <v>1</v>
      </c>
      <c r="HO35" s="43">
        <v>3</v>
      </c>
      <c r="HP35" s="42"/>
      <c r="HQ35" s="42"/>
      <c r="HR35" s="42"/>
    </row>
    <row r="36" spans="1:226" ht="16.8" thickBot="1" x14ac:dyDescent="0.5">
      <c r="A36" s="15" t="s">
        <v>601</v>
      </c>
      <c r="B36" s="16">
        <v>33</v>
      </c>
      <c r="C36" s="17" t="s">
        <v>539</v>
      </c>
      <c r="D36" s="1" t="s">
        <v>602</v>
      </c>
      <c r="E36" s="18">
        <f>SUM(H36:IR36)</f>
        <v>8</v>
      </c>
      <c r="F36" s="16"/>
      <c r="G36" s="1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>
        <v>1</v>
      </c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5">
        <v>1</v>
      </c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5">
        <v>1</v>
      </c>
      <c r="BU36" s="44"/>
      <c r="BV36" s="44"/>
      <c r="BW36" s="44"/>
      <c r="BX36" s="45">
        <v>1</v>
      </c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5">
        <v>1</v>
      </c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5">
        <v>1</v>
      </c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5">
        <v>2</v>
      </c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</row>
    <row r="37" spans="1:226" ht="13.8" thickBot="1" x14ac:dyDescent="0.3">
      <c r="C37" s="2"/>
      <c r="D37" s="2"/>
      <c r="E37" s="3">
        <f>SUM(E5:E36)</f>
        <v>4044</v>
      </c>
      <c r="F37" s="1"/>
      <c r="G37" s="1"/>
      <c r="H37" s="46">
        <v>16</v>
      </c>
      <c r="I37" s="42"/>
      <c r="J37" s="46">
        <v>27</v>
      </c>
      <c r="K37" s="42"/>
      <c r="L37" s="42"/>
      <c r="M37" s="42"/>
      <c r="N37" s="42"/>
      <c r="O37" s="42"/>
      <c r="P37" s="42"/>
      <c r="Q37" s="42"/>
      <c r="R37" s="46">
        <v>16</v>
      </c>
      <c r="S37" s="46">
        <v>14</v>
      </c>
      <c r="T37" s="46">
        <v>10</v>
      </c>
      <c r="U37" s="42"/>
      <c r="V37" s="46">
        <v>17</v>
      </c>
      <c r="W37" s="46">
        <v>31</v>
      </c>
      <c r="X37" s="46">
        <v>20</v>
      </c>
      <c r="Y37" s="46">
        <v>30</v>
      </c>
      <c r="Z37" s="46">
        <v>24</v>
      </c>
      <c r="AA37" s="46">
        <v>21</v>
      </c>
      <c r="AB37" s="46">
        <v>24</v>
      </c>
      <c r="AC37" s="46">
        <v>20</v>
      </c>
      <c r="AD37" s="46">
        <v>29</v>
      </c>
      <c r="AE37" s="46">
        <v>25</v>
      </c>
      <c r="AF37" s="46">
        <v>31</v>
      </c>
      <c r="AG37" s="46">
        <v>31</v>
      </c>
      <c r="AH37" s="46">
        <v>24</v>
      </c>
      <c r="AI37" s="46">
        <v>25</v>
      </c>
      <c r="AJ37" s="46">
        <v>36</v>
      </c>
      <c r="AK37" s="46">
        <v>33</v>
      </c>
      <c r="AL37" s="46">
        <v>32</v>
      </c>
      <c r="AM37" s="46">
        <v>17</v>
      </c>
      <c r="AN37" s="46">
        <v>14</v>
      </c>
      <c r="AO37" s="46">
        <v>38</v>
      </c>
      <c r="AP37" s="46">
        <v>7</v>
      </c>
      <c r="AQ37" s="46">
        <v>25</v>
      </c>
      <c r="AR37" s="46">
        <v>4</v>
      </c>
      <c r="AS37" s="46">
        <v>20</v>
      </c>
      <c r="AT37" s="46">
        <v>16</v>
      </c>
      <c r="AU37" s="46">
        <v>11</v>
      </c>
      <c r="AV37" s="46">
        <v>33</v>
      </c>
      <c r="AW37" s="46">
        <v>29</v>
      </c>
      <c r="AX37" s="46">
        <v>16</v>
      </c>
      <c r="AY37" s="42"/>
      <c r="AZ37" s="46">
        <v>26</v>
      </c>
      <c r="BA37" s="46">
        <v>35</v>
      </c>
      <c r="BB37" s="46">
        <v>25</v>
      </c>
      <c r="BC37" s="46">
        <v>18</v>
      </c>
      <c r="BD37" s="46">
        <v>15</v>
      </c>
      <c r="BE37" s="46">
        <v>26</v>
      </c>
      <c r="BF37" s="46">
        <v>24</v>
      </c>
      <c r="BG37" s="46">
        <v>49</v>
      </c>
      <c r="BH37" s="46">
        <v>21</v>
      </c>
      <c r="BI37" s="46">
        <v>34</v>
      </c>
      <c r="BJ37" s="46">
        <v>33</v>
      </c>
      <c r="BK37" s="46">
        <v>21</v>
      </c>
      <c r="BL37" s="46">
        <v>21</v>
      </c>
      <c r="BM37" s="46">
        <v>30</v>
      </c>
      <c r="BN37" s="42"/>
      <c r="BO37" s="46">
        <v>25</v>
      </c>
      <c r="BP37" s="46">
        <v>43</v>
      </c>
      <c r="BQ37" s="46">
        <v>26</v>
      </c>
      <c r="BR37" s="46">
        <v>49</v>
      </c>
      <c r="BS37" s="46">
        <v>14</v>
      </c>
      <c r="BT37" s="46">
        <v>42</v>
      </c>
      <c r="BU37" s="46">
        <v>23</v>
      </c>
      <c r="BV37" s="46">
        <v>21</v>
      </c>
      <c r="BW37" s="46">
        <v>23</v>
      </c>
      <c r="BX37" s="46">
        <v>29</v>
      </c>
      <c r="BY37" s="46">
        <v>17</v>
      </c>
      <c r="BZ37" s="42"/>
      <c r="CA37" s="46">
        <v>41</v>
      </c>
      <c r="CB37" s="46">
        <v>7</v>
      </c>
      <c r="CC37" s="46">
        <v>23</v>
      </c>
      <c r="CD37" s="46">
        <v>34</v>
      </c>
      <c r="CE37" s="46">
        <v>19</v>
      </c>
      <c r="CF37" s="46">
        <v>7</v>
      </c>
      <c r="CG37" s="46">
        <v>23</v>
      </c>
      <c r="CH37" s="42"/>
      <c r="CI37" s="42"/>
      <c r="CJ37" s="46">
        <v>21</v>
      </c>
      <c r="CK37" s="46">
        <v>24</v>
      </c>
      <c r="CL37" s="46">
        <v>27</v>
      </c>
      <c r="CM37" s="46">
        <v>15</v>
      </c>
      <c r="CN37" s="46">
        <v>22</v>
      </c>
      <c r="CO37" s="46">
        <v>36</v>
      </c>
      <c r="CP37" s="46">
        <v>45</v>
      </c>
      <c r="CQ37" s="46">
        <v>45</v>
      </c>
      <c r="CR37" s="46">
        <v>39</v>
      </c>
      <c r="CS37" s="46">
        <v>25</v>
      </c>
      <c r="CT37" s="46">
        <v>22</v>
      </c>
      <c r="CU37" s="42"/>
      <c r="CV37" s="42"/>
      <c r="CW37" s="46">
        <v>21</v>
      </c>
      <c r="CX37" s="46">
        <v>16</v>
      </c>
      <c r="CY37" s="46">
        <v>17</v>
      </c>
      <c r="CZ37" s="46">
        <v>19</v>
      </c>
      <c r="DA37" s="46">
        <v>22</v>
      </c>
      <c r="DB37" s="46">
        <v>10</v>
      </c>
      <c r="DC37" s="46">
        <v>9</v>
      </c>
      <c r="DD37" s="46">
        <v>14</v>
      </c>
      <c r="DE37" s="46">
        <v>14</v>
      </c>
      <c r="DF37" s="42"/>
      <c r="DG37" s="42"/>
      <c r="DH37" s="46">
        <v>10</v>
      </c>
      <c r="DI37" s="46">
        <v>10</v>
      </c>
      <c r="DJ37" s="46">
        <v>23</v>
      </c>
      <c r="DK37" s="46">
        <v>8</v>
      </c>
      <c r="DL37" s="42"/>
      <c r="DM37" s="46">
        <v>27</v>
      </c>
      <c r="DN37" s="46">
        <v>22</v>
      </c>
      <c r="DO37" s="46">
        <v>24</v>
      </c>
      <c r="DP37" s="46">
        <v>29</v>
      </c>
      <c r="DQ37" s="46">
        <v>20</v>
      </c>
      <c r="DR37" s="46">
        <v>28</v>
      </c>
      <c r="DS37" s="46">
        <v>25</v>
      </c>
      <c r="DT37" s="46">
        <v>17</v>
      </c>
      <c r="DU37" s="46">
        <v>13</v>
      </c>
      <c r="DV37" s="42"/>
      <c r="DW37" s="46">
        <v>24</v>
      </c>
      <c r="DX37" s="46">
        <v>12</v>
      </c>
      <c r="DY37" s="46">
        <v>12</v>
      </c>
      <c r="DZ37" s="46">
        <v>15</v>
      </c>
      <c r="EA37" s="46">
        <v>88</v>
      </c>
      <c r="EB37" s="46">
        <v>14</v>
      </c>
      <c r="EC37" s="42"/>
      <c r="ED37" s="42"/>
      <c r="EE37" s="42"/>
      <c r="EF37" s="46">
        <v>16</v>
      </c>
      <c r="EG37" s="46">
        <v>21</v>
      </c>
      <c r="EH37" s="46">
        <v>26</v>
      </c>
      <c r="EI37" s="46">
        <v>19</v>
      </c>
      <c r="EJ37" s="42"/>
      <c r="EK37" s="46">
        <v>21</v>
      </c>
      <c r="EL37" s="46">
        <v>15</v>
      </c>
      <c r="EM37" s="46">
        <v>49</v>
      </c>
      <c r="EN37" s="46">
        <v>20</v>
      </c>
      <c r="EO37" s="46">
        <v>12</v>
      </c>
      <c r="EP37" s="46">
        <v>24</v>
      </c>
      <c r="EQ37" s="46">
        <v>1</v>
      </c>
      <c r="ER37" s="46">
        <v>12</v>
      </c>
      <c r="ES37" s="46">
        <v>5</v>
      </c>
      <c r="ET37" s="46">
        <v>12</v>
      </c>
      <c r="EU37" s="46">
        <v>7</v>
      </c>
      <c r="EV37" s="46">
        <v>38</v>
      </c>
      <c r="EW37" s="46">
        <v>25</v>
      </c>
      <c r="EX37" s="46">
        <v>15</v>
      </c>
      <c r="EY37" s="46">
        <v>2</v>
      </c>
      <c r="EZ37" s="46">
        <v>14</v>
      </c>
      <c r="FA37" s="42"/>
      <c r="FB37" s="46">
        <v>11</v>
      </c>
      <c r="FC37" s="46">
        <v>20</v>
      </c>
      <c r="FD37" s="46">
        <v>12</v>
      </c>
      <c r="FE37" s="46">
        <v>16</v>
      </c>
      <c r="FF37" s="46">
        <v>21</v>
      </c>
      <c r="FG37" s="46">
        <v>21</v>
      </c>
      <c r="FH37" s="46">
        <v>11</v>
      </c>
      <c r="FI37" s="46">
        <v>11</v>
      </c>
      <c r="FJ37" s="46">
        <v>7</v>
      </c>
      <c r="FK37" s="42"/>
      <c r="FL37" s="42"/>
      <c r="FM37" s="42"/>
      <c r="FN37" s="42"/>
      <c r="FO37" s="46">
        <v>16</v>
      </c>
      <c r="FP37" s="46">
        <v>38</v>
      </c>
      <c r="FQ37" s="46">
        <v>25</v>
      </c>
      <c r="FR37" s="46">
        <v>49</v>
      </c>
      <c r="FS37" s="46">
        <v>51</v>
      </c>
      <c r="FT37" s="46">
        <v>15</v>
      </c>
      <c r="FU37" s="46">
        <v>52</v>
      </c>
      <c r="FV37" s="46">
        <v>64</v>
      </c>
      <c r="FW37" s="46">
        <v>71</v>
      </c>
      <c r="FX37" s="46">
        <v>66</v>
      </c>
      <c r="FY37" s="46">
        <v>51</v>
      </c>
      <c r="FZ37" s="46">
        <v>36</v>
      </c>
      <c r="GA37" s="42"/>
      <c r="GB37" s="46">
        <v>35</v>
      </c>
      <c r="GC37" s="46">
        <v>3</v>
      </c>
      <c r="GD37" s="46">
        <v>11</v>
      </c>
      <c r="GE37" s="46">
        <v>10</v>
      </c>
      <c r="GF37" s="46">
        <v>2</v>
      </c>
      <c r="GG37" s="46">
        <v>17</v>
      </c>
      <c r="GH37" s="46">
        <v>35</v>
      </c>
      <c r="GI37" s="46">
        <v>13</v>
      </c>
      <c r="GJ37" s="46">
        <v>19</v>
      </c>
      <c r="GK37" s="46">
        <v>15</v>
      </c>
      <c r="GL37" s="46">
        <v>18</v>
      </c>
      <c r="GM37" s="46">
        <v>46</v>
      </c>
      <c r="GN37" s="46">
        <v>44</v>
      </c>
      <c r="GO37" s="46">
        <v>21</v>
      </c>
      <c r="GP37" s="42"/>
      <c r="GQ37" s="46">
        <v>21</v>
      </c>
      <c r="GR37" s="42"/>
      <c r="GS37" s="42"/>
      <c r="GT37" s="42"/>
      <c r="GU37" s="42"/>
      <c r="GV37" s="42"/>
      <c r="GW37" s="46">
        <v>19</v>
      </c>
      <c r="GX37" s="46">
        <v>26</v>
      </c>
      <c r="GY37" s="46">
        <v>20</v>
      </c>
      <c r="GZ37" s="46">
        <v>11</v>
      </c>
      <c r="HA37" s="42"/>
      <c r="HB37" s="46">
        <v>14</v>
      </c>
      <c r="HC37" s="42"/>
      <c r="HD37" s="42"/>
      <c r="HE37" s="42"/>
      <c r="HF37" s="42"/>
      <c r="HG37" s="42"/>
      <c r="HH37" s="46">
        <v>65</v>
      </c>
      <c r="HI37" s="46">
        <v>27</v>
      </c>
      <c r="HJ37" s="42"/>
      <c r="HK37" s="42"/>
      <c r="HL37" s="42"/>
      <c r="HM37" s="46">
        <v>21</v>
      </c>
      <c r="HN37" s="46">
        <v>3</v>
      </c>
      <c r="HO37" s="46">
        <v>16</v>
      </c>
      <c r="HP37" s="42"/>
      <c r="HQ37" s="42"/>
      <c r="HR37" s="42"/>
    </row>
  </sheetData>
  <pageMargins left="0.7" right="0.7" top="0.75" bottom="0.75" header="0.3" footer="0.3"/>
  <pageSetup paperSize="9" orientation="portrait" horizontalDpi="0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T41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ColWidth="12.6640625" defaultRowHeight="15.75" customHeight="1" x14ac:dyDescent="0.25"/>
  <cols>
    <col min="1" max="1" width="19.77734375" customWidth="1"/>
    <col min="2" max="2" width="21.88671875" customWidth="1"/>
    <col min="4" max="4" width="5.21875" customWidth="1"/>
    <col min="5" max="5" width="12.6640625" customWidth="1"/>
    <col min="6" max="20" width="7.44140625" customWidth="1"/>
  </cols>
  <sheetData>
    <row r="1" spans="1:20" x14ac:dyDescent="0.25">
      <c r="A1" s="19" t="str">
        <f>Pivot!C4</f>
        <v xml:space="preserve">Lista </v>
      </c>
      <c r="B1" s="19" t="str">
        <f>Pivot!D4</f>
        <v>Candidat*</v>
      </c>
      <c r="C1" s="20" t="s">
        <v>603</v>
      </c>
      <c r="D1" s="20"/>
      <c r="E1" s="20" t="s">
        <v>604</v>
      </c>
      <c r="F1" s="20">
        <v>1</v>
      </c>
      <c r="G1" s="20">
        <v>2</v>
      </c>
      <c r="H1" s="20">
        <v>3</v>
      </c>
      <c r="I1" s="20">
        <v>4</v>
      </c>
      <c r="J1" s="20">
        <v>5</v>
      </c>
      <c r="K1" s="20">
        <v>6</v>
      </c>
      <c r="L1" s="20">
        <v>7</v>
      </c>
      <c r="M1" s="20">
        <v>8</v>
      </c>
      <c r="N1" s="20">
        <v>9</v>
      </c>
      <c r="O1" s="20">
        <v>10</v>
      </c>
      <c r="P1" s="20">
        <v>11</v>
      </c>
      <c r="Q1" s="20">
        <v>12</v>
      </c>
      <c r="R1" s="20">
        <v>13</v>
      </c>
      <c r="S1" s="20">
        <v>14</v>
      </c>
      <c r="T1" s="20">
        <v>15</v>
      </c>
    </row>
    <row r="2" spans="1:20" x14ac:dyDescent="0.25">
      <c r="A2" s="21"/>
      <c r="B2" s="21"/>
      <c r="C2" s="22">
        <f t="shared" ref="C2:C3" si="0">SUM(F2:T2)</f>
        <v>219</v>
      </c>
      <c r="D2" s="21"/>
      <c r="E2" s="23" t="s">
        <v>605</v>
      </c>
      <c r="F2" s="24">
        <f>COUNT(Pivot!#REF!)</f>
        <v>0</v>
      </c>
      <c r="G2" s="25">
        <f>COUNT(Pivot!#REF!)</f>
        <v>0</v>
      </c>
      <c r="H2" s="24">
        <f>COUNT(Pivot!#REF!)</f>
        <v>0</v>
      </c>
      <c r="I2" s="25">
        <f>COUNT(Pivot!#REF!)</f>
        <v>0</v>
      </c>
      <c r="J2" s="24">
        <f>COUNT(Pivot!H4:HR4)</f>
        <v>219</v>
      </c>
      <c r="K2" s="25">
        <f>COUNT(Pivot!#REF!)</f>
        <v>0</v>
      </c>
      <c r="L2" s="24">
        <f>COUNT(Pivot!#REF!)</f>
        <v>0</v>
      </c>
      <c r="M2" s="25">
        <f>COUNT(Pivot!#REF!)</f>
        <v>0</v>
      </c>
      <c r="N2" s="24">
        <f>COUNT(Pivot!#REF!)</f>
        <v>0</v>
      </c>
      <c r="O2" s="25">
        <f>COUNT(Pivot!#REF!)</f>
        <v>0</v>
      </c>
      <c r="P2" s="24">
        <f>COUNT(Pivot!#REF!)</f>
        <v>0</v>
      </c>
      <c r="Q2" s="25">
        <f>COUNT(Pivot!#REF!)</f>
        <v>0</v>
      </c>
      <c r="R2" s="24">
        <f>COUNT(Pivot!#REF!)</f>
        <v>0</v>
      </c>
      <c r="S2" s="25">
        <f>COUNT(Pivot!#REF!)</f>
        <v>0</v>
      </c>
      <c r="T2" s="24">
        <f>COUNT(Pivot!#REF!)</f>
        <v>0</v>
      </c>
    </row>
    <row r="3" spans="1:20" x14ac:dyDescent="0.25">
      <c r="C3" s="22">
        <f t="shared" si="0"/>
        <v>171</v>
      </c>
      <c r="D3" s="1"/>
      <c r="E3" s="26" t="s">
        <v>606</v>
      </c>
      <c r="F3" s="24">
        <f>COUNT(Pivot!#REF!)</f>
        <v>0</v>
      </c>
      <c r="G3" s="25">
        <f>COUNT(Pivot!#REF!)</f>
        <v>0</v>
      </c>
      <c r="H3" s="24">
        <f>COUNT(Pivot!#REF!)</f>
        <v>0</v>
      </c>
      <c r="I3" s="25">
        <f>COUNT(Pivot!#REF!)</f>
        <v>0</v>
      </c>
      <c r="J3" s="24">
        <f>COUNT(Pivot!H37:HR37)</f>
        <v>171</v>
      </c>
      <c r="K3" s="25">
        <f>COUNT(Pivot!#REF!)</f>
        <v>0</v>
      </c>
      <c r="L3" s="24">
        <f>COUNT(Pivot!#REF!)</f>
        <v>0</v>
      </c>
      <c r="M3" s="25">
        <f>COUNT(Pivot!#REF!)</f>
        <v>0</v>
      </c>
      <c r="N3" s="24">
        <f>COUNT(Pivot!#REF!)</f>
        <v>0</v>
      </c>
      <c r="O3" s="25">
        <f>COUNT(Pivot!#REF!)</f>
        <v>0</v>
      </c>
      <c r="P3" s="24">
        <f>COUNT(Pivot!#REF!)</f>
        <v>0</v>
      </c>
      <c r="Q3" s="25">
        <f>COUNT(Pivot!#REF!)</f>
        <v>0</v>
      </c>
      <c r="R3" s="24">
        <f>COUNT(Pivot!#REF!)</f>
        <v>0</v>
      </c>
      <c r="S3" s="25">
        <f>COUNT(Pivot!#REF!)</f>
        <v>0</v>
      </c>
      <c r="T3" s="24">
        <f>COUNT(Pivot!#REF!)</f>
        <v>0</v>
      </c>
    </row>
    <row r="4" spans="1:20" x14ac:dyDescent="0.25">
      <c r="C4" s="27">
        <f>C3/C2</f>
        <v>0.78082191780821919</v>
      </c>
      <c r="D4" s="1"/>
      <c r="E4" s="26" t="s">
        <v>607</v>
      </c>
      <c r="F4" s="28" t="e">
        <f t="shared" ref="F4:T4" si="1">F3/F2</f>
        <v>#DIV/0!</v>
      </c>
      <c r="G4" s="29" t="e">
        <f t="shared" si="1"/>
        <v>#DIV/0!</v>
      </c>
      <c r="H4" s="28" t="e">
        <f t="shared" si="1"/>
        <v>#DIV/0!</v>
      </c>
      <c r="I4" s="29" t="e">
        <f t="shared" si="1"/>
        <v>#DIV/0!</v>
      </c>
      <c r="J4" s="28">
        <f t="shared" si="1"/>
        <v>0.78082191780821919</v>
      </c>
      <c r="K4" s="29" t="e">
        <f t="shared" si="1"/>
        <v>#DIV/0!</v>
      </c>
      <c r="L4" s="28" t="e">
        <f t="shared" si="1"/>
        <v>#DIV/0!</v>
      </c>
      <c r="M4" s="29" t="e">
        <f t="shared" si="1"/>
        <v>#DIV/0!</v>
      </c>
      <c r="N4" s="28" t="e">
        <f t="shared" si="1"/>
        <v>#DIV/0!</v>
      </c>
      <c r="O4" s="29" t="e">
        <f t="shared" si="1"/>
        <v>#DIV/0!</v>
      </c>
      <c r="P4" s="28" t="e">
        <f t="shared" si="1"/>
        <v>#DIV/0!</v>
      </c>
      <c r="Q4" s="29" t="e">
        <f t="shared" si="1"/>
        <v>#DIV/0!</v>
      </c>
      <c r="R4" s="28" t="e">
        <f t="shared" si="1"/>
        <v>#DIV/0!</v>
      </c>
      <c r="S4" s="29" t="e">
        <f t="shared" si="1"/>
        <v>#DIV/0!</v>
      </c>
      <c r="T4" s="28" t="e">
        <f t="shared" si="1"/>
        <v>#DIV/0!</v>
      </c>
    </row>
    <row r="5" spans="1:20" x14ac:dyDescent="0.25">
      <c r="D5" s="1"/>
      <c r="E5" s="1"/>
      <c r="F5" s="30"/>
      <c r="G5" s="31"/>
      <c r="H5" s="30"/>
      <c r="I5" s="31"/>
      <c r="J5" s="30"/>
      <c r="K5" s="31"/>
      <c r="L5" s="30"/>
      <c r="M5" s="31"/>
      <c r="N5" s="30"/>
      <c r="O5" s="31"/>
      <c r="P5" s="30"/>
      <c r="Q5" s="31"/>
      <c r="R5" s="30"/>
      <c r="S5" s="31"/>
      <c r="T5" s="30"/>
    </row>
    <row r="6" spans="1:20" x14ac:dyDescent="0.25">
      <c r="A6" s="2" t="str">
        <f>Pivot!C5</f>
        <v>Partito Democratico</v>
      </c>
      <c r="B6" s="1" t="s">
        <v>540</v>
      </c>
      <c r="C6" s="22" t="e">
        <f t="shared" ref="C6:C37" si="2">SUM(F6:T6)</f>
        <v>#REF!</v>
      </c>
      <c r="F6" s="30" t="e">
        <f>SUM(Pivot!#REF!)</f>
        <v>#REF!</v>
      </c>
      <c r="G6" s="31" t="e">
        <f>SUM(Pivot!#REF!)</f>
        <v>#REF!</v>
      </c>
      <c r="H6" s="30" t="e">
        <f>SUM(Pivot!#REF!)</f>
        <v>#REF!</v>
      </c>
      <c r="I6" s="31" t="e">
        <f>SUM(Pivot!#REF!)</f>
        <v>#REF!</v>
      </c>
      <c r="J6" s="30">
        <f>SUM(Pivot!H5:HR5)</f>
        <v>384</v>
      </c>
      <c r="K6" s="31" t="e">
        <f>SUM(Pivot!#REF!)</f>
        <v>#REF!</v>
      </c>
      <c r="L6" s="30" t="e">
        <f>SUM(Pivot!#REF!)</f>
        <v>#REF!</v>
      </c>
      <c r="M6" s="31" t="e">
        <f>SUM(Pivot!#REF!)</f>
        <v>#REF!</v>
      </c>
      <c r="N6" s="30" t="e">
        <f>SUM(Pivot!#REF!)</f>
        <v>#REF!</v>
      </c>
      <c r="O6" s="31" t="e">
        <f>SUM(Pivot!#REF!)</f>
        <v>#REF!</v>
      </c>
      <c r="P6" s="30" t="e">
        <f>SUM(Pivot!#REF!)</f>
        <v>#REF!</v>
      </c>
      <c r="Q6" s="31" t="e">
        <f>SUM(Pivot!#REF!)</f>
        <v>#REF!</v>
      </c>
      <c r="R6" s="30" t="e">
        <f>SUM(Pivot!#REF!)</f>
        <v>#REF!</v>
      </c>
      <c r="S6" s="31" t="e">
        <f>SUM(Pivot!#REF!)</f>
        <v>#REF!</v>
      </c>
      <c r="T6" s="30" t="e">
        <f>SUM(Pivot!#REF!)</f>
        <v>#REF!</v>
      </c>
    </row>
    <row r="7" spans="1:20" x14ac:dyDescent="0.25">
      <c r="A7" s="2" t="str">
        <f>Pivot!C6</f>
        <v>Partito Democratico</v>
      </c>
      <c r="B7" s="1" t="s">
        <v>542</v>
      </c>
      <c r="C7" s="22" t="e">
        <f t="shared" si="2"/>
        <v>#REF!</v>
      </c>
      <c r="F7" s="30" t="e">
        <f>SUM(Pivot!#REF!)</f>
        <v>#REF!</v>
      </c>
      <c r="G7" s="31" t="e">
        <f>SUM(Pivot!#REF!)</f>
        <v>#REF!</v>
      </c>
      <c r="H7" s="30" t="e">
        <f>SUM(Pivot!#REF!)</f>
        <v>#REF!</v>
      </c>
      <c r="I7" s="31" t="e">
        <f>SUM(Pivot!#REF!)</f>
        <v>#REF!</v>
      </c>
      <c r="J7" s="30">
        <f>SUM(Pivot!H6:HR6)</f>
        <v>129</v>
      </c>
      <c r="K7" s="31" t="e">
        <f>SUM(Pivot!#REF!)</f>
        <v>#REF!</v>
      </c>
      <c r="L7" s="30" t="e">
        <f>SUM(Pivot!#REF!)</f>
        <v>#REF!</v>
      </c>
      <c r="M7" s="31" t="e">
        <f>SUM(Pivot!#REF!)</f>
        <v>#REF!</v>
      </c>
      <c r="N7" s="30" t="e">
        <f>SUM(Pivot!#REF!)</f>
        <v>#REF!</v>
      </c>
      <c r="O7" s="31" t="e">
        <f>SUM(Pivot!#REF!)</f>
        <v>#REF!</v>
      </c>
      <c r="P7" s="30" t="e">
        <f>SUM(Pivot!#REF!)</f>
        <v>#REF!</v>
      </c>
      <c r="Q7" s="31" t="e">
        <f>SUM(Pivot!#REF!)</f>
        <v>#REF!</v>
      </c>
      <c r="R7" s="30" t="e">
        <f>SUM(Pivot!#REF!)</f>
        <v>#REF!</v>
      </c>
      <c r="S7" s="31" t="e">
        <f>SUM(Pivot!#REF!)</f>
        <v>#REF!</v>
      </c>
      <c r="T7" s="30" t="e">
        <f>SUM(Pivot!#REF!)</f>
        <v>#REF!</v>
      </c>
    </row>
    <row r="8" spans="1:20" x14ac:dyDescent="0.25">
      <c r="A8" s="2" t="str">
        <f>Pivot!C7</f>
        <v>Partito Democratico</v>
      </c>
      <c r="B8" s="1" t="s">
        <v>544</v>
      </c>
      <c r="C8" s="22" t="e">
        <f t="shared" si="2"/>
        <v>#REF!</v>
      </c>
      <c r="F8" s="30" t="e">
        <f>SUM(Pivot!#REF!)</f>
        <v>#REF!</v>
      </c>
      <c r="G8" s="31" t="e">
        <f>SUM(Pivot!#REF!)</f>
        <v>#REF!</v>
      </c>
      <c r="H8" s="30" t="e">
        <f>SUM(Pivot!#REF!)</f>
        <v>#REF!</v>
      </c>
      <c r="I8" s="31" t="e">
        <f>SUM(Pivot!#REF!)</f>
        <v>#REF!</v>
      </c>
      <c r="J8" s="30">
        <f>SUM(Pivot!H7:HR7)</f>
        <v>59</v>
      </c>
      <c r="K8" s="31" t="e">
        <f>SUM(Pivot!#REF!)</f>
        <v>#REF!</v>
      </c>
      <c r="L8" s="30" t="e">
        <f>SUM(Pivot!#REF!)</f>
        <v>#REF!</v>
      </c>
      <c r="M8" s="31" t="e">
        <f>SUM(Pivot!#REF!)</f>
        <v>#REF!</v>
      </c>
      <c r="N8" s="30" t="e">
        <f>SUM(Pivot!#REF!)</f>
        <v>#REF!</v>
      </c>
      <c r="O8" s="31" t="e">
        <f>SUM(Pivot!#REF!)</f>
        <v>#REF!</v>
      </c>
      <c r="P8" s="30" t="e">
        <f>SUM(Pivot!#REF!)</f>
        <v>#REF!</v>
      </c>
      <c r="Q8" s="31" t="e">
        <f>SUM(Pivot!#REF!)</f>
        <v>#REF!</v>
      </c>
      <c r="R8" s="30" t="e">
        <f>SUM(Pivot!#REF!)</f>
        <v>#REF!</v>
      </c>
      <c r="S8" s="31" t="e">
        <f>SUM(Pivot!#REF!)</f>
        <v>#REF!</v>
      </c>
      <c r="T8" s="30" t="e">
        <f>SUM(Pivot!#REF!)</f>
        <v>#REF!</v>
      </c>
    </row>
    <row r="9" spans="1:20" x14ac:dyDescent="0.25">
      <c r="A9" s="2" t="str">
        <f>Pivot!C8</f>
        <v>Partito Democratico</v>
      </c>
      <c r="B9" s="1" t="s">
        <v>546</v>
      </c>
      <c r="C9" s="22" t="e">
        <f t="shared" si="2"/>
        <v>#REF!</v>
      </c>
      <c r="F9" s="30" t="e">
        <f>SUM(Pivot!#REF!)</f>
        <v>#REF!</v>
      </c>
      <c r="G9" s="31" t="e">
        <f>SUM(Pivot!#REF!)</f>
        <v>#REF!</v>
      </c>
      <c r="H9" s="30" t="e">
        <f>SUM(Pivot!#REF!)</f>
        <v>#REF!</v>
      </c>
      <c r="I9" s="31" t="e">
        <f>SUM(Pivot!#REF!)</f>
        <v>#REF!</v>
      </c>
      <c r="J9" s="30">
        <f>SUM(Pivot!H8:HR8)</f>
        <v>210</v>
      </c>
      <c r="K9" s="31" t="e">
        <f>SUM(Pivot!#REF!)</f>
        <v>#REF!</v>
      </c>
      <c r="L9" s="30" t="e">
        <f>SUM(Pivot!#REF!)</f>
        <v>#REF!</v>
      </c>
      <c r="M9" s="31" t="e">
        <f>SUM(Pivot!#REF!)</f>
        <v>#REF!</v>
      </c>
      <c r="N9" s="30" t="e">
        <f>SUM(Pivot!#REF!)</f>
        <v>#REF!</v>
      </c>
      <c r="O9" s="31" t="e">
        <f>SUM(Pivot!#REF!)</f>
        <v>#REF!</v>
      </c>
      <c r="P9" s="30" t="e">
        <f>SUM(Pivot!#REF!)</f>
        <v>#REF!</v>
      </c>
      <c r="Q9" s="31" t="e">
        <f>SUM(Pivot!#REF!)</f>
        <v>#REF!</v>
      </c>
      <c r="R9" s="30" t="e">
        <f>SUM(Pivot!#REF!)</f>
        <v>#REF!</v>
      </c>
      <c r="S9" s="31" t="e">
        <f>SUM(Pivot!#REF!)</f>
        <v>#REF!</v>
      </c>
      <c r="T9" s="30" t="e">
        <f>SUM(Pivot!#REF!)</f>
        <v>#REF!</v>
      </c>
    </row>
    <row r="10" spans="1:20" x14ac:dyDescent="0.25">
      <c r="A10" s="2" t="str">
        <f>Pivot!C9</f>
        <v>Partito Democratico</v>
      </c>
      <c r="B10" s="1" t="s">
        <v>548</v>
      </c>
      <c r="C10" s="22" t="e">
        <f t="shared" si="2"/>
        <v>#REF!</v>
      </c>
      <c r="F10" s="30" t="e">
        <f>SUM(Pivot!#REF!)</f>
        <v>#REF!</v>
      </c>
      <c r="G10" s="31" t="e">
        <f>SUM(Pivot!#REF!)</f>
        <v>#REF!</v>
      </c>
      <c r="H10" s="30" t="e">
        <f>SUM(Pivot!#REF!)</f>
        <v>#REF!</v>
      </c>
      <c r="I10" s="31" t="e">
        <f>SUM(Pivot!#REF!)</f>
        <v>#REF!</v>
      </c>
      <c r="J10" s="30">
        <f>SUM(Pivot!H9:HR9)</f>
        <v>601</v>
      </c>
      <c r="K10" s="31" t="e">
        <f>SUM(Pivot!#REF!)</f>
        <v>#REF!</v>
      </c>
      <c r="L10" s="30" t="e">
        <f>SUM(Pivot!#REF!)</f>
        <v>#REF!</v>
      </c>
      <c r="M10" s="31" t="e">
        <f>SUM(Pivot!#REF!)</f>
        <v>#REF!</v>
      </c>
      <c r="N10" s="30" t="e">
        <f>SUM(Pivot!#REF!)</f>
        <v>#REF!</v>
      </c>
      <c r="O10" s="31" t="e">
        <f>SUM(Pivot!#REF!)</f>
        <v>#REF!</v>
      </c>
      <c r="P10" s="30" t="e">
        <f>SUM(Pivot!#REF!)</f>
        <v>#REF!</v>
      </c>
      <c r="Q10" s="31" t="e">
        <f>SUM(Pivot!#REF!)</f>
        <v>#REF!</v>
      </c>
      <c r="R10" s="30" t="e">
        <f>SUM(Pivot!#REF!)</f>
        <v>#REF!</v>
      </c>
      <c r="S10" s="31" t="e">
        <f>SUM(Pivot!#REF!)</f>
        <v>#REF!</v>
      </c>
      <c r="T10" s="30" t="e">
        <f>SUM(Pivot!#REF!)</f>
        <v>#REF!</v>
      </c>
    </row>
    <row r="11" spans="1:20" x14ac:dyDescent="0.25">
      <c r="A11" s="2" t="str">
        <f>Pivot!C10</f>
        <v>Partito Democratico</v>
      </c>
      <c r="B11" s="1" t="s">
        <v>550</v>
      </c>
      <c r="C11" s="22" t="e">
        <f t="shared" si="2"/>
        <v>#REF!</v>
      </c>
      <c r="F11" s="30" t="e">
        <f>SUM(Pivot!#REF!)</f>
        <v>#REF!</v>
      </c>
      <c r="G11" s="31" t="e">
        <f>SUM(Pivot!#REF!)</f>
        <v>#REF!</v>
      </c>
      <c r="H11" s="30" t="e">
        <f>SUM(Pivot!#REF!)</f>
        <v>#REF!</v>
      </c>
      <c r="I11" s="31" t="e">
        <f>SUM(Pivot!#REF!)</f>
        <v>#REF!</v>
      </c>
      <c r="J11" s="30">
        <f>SUM(Pivot!H10:HR10)</f>
        <v>102</v>
      </c>
      <c r="K11" s="31" t="e">
        <f>SUM(Pivot!#REF!)</f>
        <v>#REF!</v>
      </c>
      <c r="L11" s="30" t="e">
        <f>SUM(Pivot!#REF!)</f>
        <v>#REF!</v>
      </c>
      <c r="M11" s="31" t="e">
        <f>SUM(Pivot!#REF!)</f>
        <v>#REF!</v>
      </c>
      <c r="N11" s="30" t="e">
        <f>SUM(Pivot!#REF!)</f>
        <v>#REF!</v>
      </c>
      <c r="O11" s="31" t="e">
        <f>SUM(Pivot!#REF!)</f>
        <v>#REF!</v>
      </c>
      <c r="P11" s="30" t="e">
        <f>SUM(Pivot!#REF!)</f>
        <v>#REF!</v>
      </c>
      <c r="Q11" s="31" t="e">
        <f>SUM(Pivot!#REF!)</f>
        <v>#REF!</v>
      </c>
      <c r="R11" s="30" t="e">
        <f>SUM(Pivot!#REF!)</f>
        <v>#REF!</v>
      </c>
      <c r="S11" s="31" t="e">
        <f>SUM(Pivot!#REF!)</f>
        <v>#REF!</v>
      </c>
      <c r="T11" s="30" t="e">
        <f>SUM(Pivot!#REF!)</f>
        <v>#REF!</v>
      </c>
    </row>
    <row r="12" spans="1:20" x14ac:dyDescent="0.25">
      <c r="A12" s="2" t="str">
        <f>Pivot!C11</f>
        <v>Partito Democratico</v>
      </c>
      <c r="B12" s="1" t="s">
        <v>552</v>
      </c>
      <c r="C12" s="22" t="e">
        <f t="shared" si="2"/>
        <v>#REF!</v>
      </c>
      <c r="F12" s="30" t="e">
        <f>SUM(Pivot!#REF!)</f>
        <v>#REF!</v>
      </c>
      <c r="G12" s="31" t="e">
        <f>SUM(Pivot!#REF!)</f>
        <v>#REF!</v>
      </c>
      <c r="H12" s="30" t="e">
        <f>SUM(Pivot!#REF!)</f>
        <v>#REF!</v>
      </c>
      <c r="I12" s="31" t="e">
        <f>SUM(Pivot!#REF!)</f>
        <v>#REF!</v>
      </c>
      <c r="J12" s="30">
        <f>SUM(Pivot!H11:HR11)</f>
        <v>20</v>
      </c>
      <c r="K12" s="31" t="e">
        <f>SUM(Pivot!#REF!)</f>
        <v>#REF!</v>
      </c>
      <c r="L12" s="30" t="e">
        <f>SUM(Pivot!#REF!)</f>
        <v>#REF!</v>
      </c>
      <c r="M12" s="31" t="e">
        <f>SUM(Pivot!#REF!)</f>
        <v>#REF!</v>
      </c>
      <c r="N12" s="30" t="e">
        <f>SUM(Pivot!#REF!)</f>
        <v>#REF!</v>
      </c>
      <c r="O12" s="31" t="e">
        <f>SUM(Pivot!#REF!)</f>
        <v>#REF!</v>
      </c>
      <c r="P12" s="30" t="e">
        <f>SUM(Pivot!#REF!)</f>
        <v>#REF!</v>
      </c>
      <c r="Q12" s="31" t="e">
        <f>SUM(Pivot!#REF!)</f>
        <v>#REF!</v>
      </c>
      <c r="R12" s="30" t="e">
        <f>SUM(Pivot!#REF!)</f>
        <v>#REF!</v>
      </c>
      <c r="S12" s="31" t="e">
        <f>SUM(Pivot!#REF!)</f>
        <v>#REF!</v>
      </c>
      <c r="T12" s="30" t="e">
        <f>SUM(Pivot!#REF!)</f>
        <v>#REF!</v>
      </c>
    </row>
    <row r="13" spans="1:20" x14ac:dyDescent="0.25">
      <c r="A13" s="2" t="str">
        <f>Pivot!C12</f>
        <v>Partito Democratico</v>
      </c>
      <c r="B13" s="1" t="s">
        <v>554</v>
      </c>
      <c r="C13" s="22" t="e">
        <f t="shared" si="2"/>
        <v>#REF!</v>
      </c>
      <c r="F13" s="30" t="e">
        <f>SUM(Pivot!#REF!)</f>
        <v>#REF!</v>
      </c>
      <c r="G13" s="31" t="e">
        <f>SUM(Pivot!#REF!)</f>
        <v>#REF!</v>
      </c>
      <c r="H13" s="30" t="e">
        <f>SUM(Pivot!#REF!)</f>
        <v>#REF!</v>
      </c>
      <c r="I13" s="31" t="e">
        <f>SUM(Pivot!#REF!)</f>
        <v>#REF!</v>
      </c>
      <c r="J13" s="30">
        <f>SUM(Pivot!H12:HR12)</f>
        <v>7</v>
      </c>
      <c r="K13" s="31" t="e">
        <f>SUM(Pivot!#REF!)</f>
        <v>#REF!</v>
      </c>
      <c r="L13" s="30" t="e">
        <f>SUM(Pivot!#REF!)</f>
        <v>#REF!</v>
      </c>
      <c r="M13" s="31" t="e">
        <f>SUM(Pivot!#REF!)</f>
        <v>#REF!</v>
      </c>
      <c r="N13" s="30" t="e">
        <f>SUM(Pivot!#REF!)</f>
        <v>#REF!</v>
      </c>
      <c r="O13" s="31" t="e">
        <f>SUM(Pivot!#REF!)</f>
        <v>#REF!</v>
      </c>
      <c r="P13" s="30" t="e">
        <f>SUM(Pivot!#REF!)</f>
        <v>#REF!</v>
      </c>
      <c r="Q13" s="31" t="e">
        <f>SUM(Pivot!#REF!)</f>
        <v>#REF!</v>
      </c>
      <c r="R13" s="30" t="e">
        <f>SUM(Pivot!#REF!)</f>
        <v>#REF!</v>
      </c>
      <c r="S13" s="31" t="e">
        <f>SUM(Pivot!#REF!)</f>
        <v>#REF!</v>
      </c>
      <c r="T13" s="30" t="e">
        <f>SUM(Pivot!#REF!)</f>
        <v>#REF!</v>
      </c>
    </row>
    <row r="14" spans="1:20" x14ac:dyDescent="0.25">
      <c r="A14" s="2" t="str">
        <f>Pivot!C13</f>
        <v>Partito Democratico</v>
      </c>
      <c r="B14" s="1" t="s">
        <v>556</v>
      </c>
      <c r="C14" s="22" t="e">
        <f t="shared" si="2"/>
        <v>#REF!</v>
      </c>
      <c r="F14" s="30" t="e">
        <f>SUM(Pivot!#REF!)</f>
        <v>#REF!</v>
      </c>
      <c r="G14" s="31" t="e">
        <f>SUM(Pivot!#REF!)</f>
        <v>#REF!</v>
      </c>
      <c r="H14" s="30" t="e">
        <f>SUM(Pivot!#REF!)</f>
        <v>#REF!</v>
      </c>
      <c r="I14" s="31" t="e">
        <f>SUM(Pivot!#REF!)</f>
        <v>#REF!</v>
      </c>
      <c r="J14" s="30">
        <f>SUM(Pivot!H13:HR13)</f>
        <v>18</v>
      </c>
      <c r="K14" s="31" t="e">
        <f>SUM(Pivot!#REF!)</f>
        <v>#REF!</v>
      </c>
      <c r="L14" s="30" t="e">
        <f>SUM(Pivot!#REF!)</f>
        <v>#REF!</v>
      </c>
      <c r="M14" s="31" t="e">
        <f>SUM(Pivot!#REF!)</f>
        <v>#REF!</v>
      </c>
      <c r="N14" s="30" t="e">
        <f>SUM(Pivot!#REF!)</f>
        <v>#REF!</v>
      </c>
      <c r="O14" s="31" t="e">
        <f>SUM(Pivot!#REF!)</f>
        <v>#REF!</v>
      </c>
      <c r="P14" s="30" t="e">
        <f>SUM(Pivot!#REF!)</f>
        <v>#REF!</v>
      </c>
      <c r="Q14" s="31" t="e">
        <f>SUM(Pivot!#REF!)</f>
        <v>#REF!</v>
      </c>
      <c r="R14" s="30" t="e">
        <f>SUM(Pivot!#REF!)</f>
        <v>#REF!</v>
      </c>
      <c r="S14" s="31" t="e">
        <f>SUM(Pivot!#REF!)</f>
        <v>#REF!</v>
      </c>
      <c r="T14" s="30" t="e">
        <f>SUM(Pivot!#REF!)</f>
        <v>#REF!</v>
      </c>
    </row>
    <row r="15" spans="1:20" x14ac:dyDescent="0.25">
      <c r="A15" s="2" t="str">
        <f>Pivot!C14</f>
        <v>Partito Democratico</v>
      </c>
      <c r="B15" s="1" t="s">
        <v>558</v>
      </c>
      <c r="C15" s="22" t="e">
        <f t="shared" si="2"/>
        <v>#REF!</v>
      </c>
      <c r="F15" s="30" t="e">
        <f>SUM(Pivot!#REF!)</f>
        <v>#REF!</v>
      </c>
      <c r="G15" s="31" t="e">
        <f>SUM(Pivot!#REF!)</f>
        <v>#REF!</v>
      </c>
      <c r="H15" s="30" t="e">
        <f>SUM(Pivot!#REF!)</f>
        <v>#REF!</v>
      </c>
      <c r="I15" s="31" t="e">
        <f>SUM(Pivot!#REF!)</f>
        <v>#REF!</v>
      </c>
      <c r="J15" s="30">
        <f>SUM(Pivot!H14:HR14)</f>
        <v>43</v>
      </c>
      <c r="K15" s="31" t="e">
        <f>SUM(Pivot!#REF!)</f>
        <v>#REF!</v>
      </c>
      <c r="L15" s="30" t="e">
        <f>SUM(Pivot!#REF!)</f>
        <v>#REF!</v>
      </c>
      <c r="M15" s="31" t="e">
        <f>SUM(Pivot!#REF!)</f>
        <v>#REF!</v>
      </c>
      <c r="N15" s="30" t="e">
        <f>SUM(Pivot!#REF!)</f>
        <v>#REF!</v>
      </c>
      <c r="O15" s="31" t="e">
        <f>SUM(Pivot!#REF!)</f>
        <v>#REF!</v>
      </c>
      <c r="P15" s="30" t="e">
        <f>SUM(Pivot!#REF!)</f>
        <v>#REF!</v>
      </c>
      <c r="Q15" s="31" t="e">
        <f>SUM(Pivot!#REF!)</f>
        <v>#REF!</v>
      </c>
      <c r="R15" s="30" t="e">
        <f>SUM(Pivot!#REF!)</f>
        <v>#REF!</v>
      </c>
      <c r="S15" s="31" t="e">
        <f>SUM(Pivot!#REF!)</f>
        <v>#REF!</v>
      </c>
      <c r="T15" s="30" t="e">
        <f>SUM(Pivot!#REF!)</f>
        <v>#REF!</v>
      </c>
    </row>
    <row r="16" spans="1:20" x14ac:dyDescent="0.25">
      <c r="A16" s="2" t="str">
        <f>Pivot!C15</f>
        <v>Partito Democratico</v>
      </c>
      <c r="B16" s="1" t="s">
        <v>560</v>
      </c>
      <c r="C16" s="22" t="e">
        <f t="shared" si="2"/>
        <v>#REF!</v>
      </c>
      <c r="F16" s="30" t="e">
        <f>SUM(Pivot!#REF!)</f>
        <v>#REF!</v>
      </c>
      <c r="G16" s="31" t="e">
        <f>SUM(Pivot!#REF!)</f>
        <v>#REF!</v>
      </c>
      <c r="H16" s="30" t="e">
        <f>SUM(Pivot!#REF!)</f>
        <v>#REF!</v>
      </c>
      <c r="I16" s="31" t="e">
        <f>SUM(Pivot!#REF!)</f>
        <v>#REF!</v>
      </c>
      <c r="J16" s="30">
        <f>SUM(Pivot!H15:HR15)</f>
        <v>11</v>
      </c>
      <c r="K16" s="31" t="e">
        <f>SUM(Pivot!#REF!)</f>
        <v>#REF!</v>
      </c>
      <c r="L16" s="30" t="e">
        <f>SUM(Pivot!#REF!)</f>
        <v>#REF!</v>
      </c>
      <c r="M16" s="31" t="e">
        <f>SUM(Pivot!#REF!)</f>
        <v>#REF!</v>
      </c>
      <c r="N16" s="30" t="e">
        <f>SUM(Pivot!#REF!)</f>
        <v>#REF!</v>
      </c>
      <c r="O16" s="31" t="e">
        <f>SUM(Pivot!#REF!)</f>
        <v>#REF!</v>
      </c>
      <c r="P16" s="30" t="e">
        <f>SUM(Pivot!#REF!)</f>
        <v>#REF!</v>
      </c>
      <c r="Q16" s="31" t="e">
        <f>SUM(Pivot!#REF!)</f>
        <v>#REF!</v>
      </c>
      <c r="R16" s="30" t="e">
        <f>SUM(Pivot!#REF!)</f>
        <v>#REF!</v>
      </c>
      <c r="S16" s="31" t="e">
        <f>SUM(Pivot!#REF!)</f>
        <v>#REF!</v>
      </c>
      <c r="T16" s="30" t="e">
        <f>SUM(Pivot!#REF!)</f>
        <v>#REF!</v>
      </c>
    </row>
    <row r="17" spans="1:20" x14ac:dyDescent="0.25">
      <c r="A17" s="2" t="str">
        <f>Pivot!C16</f>
        <v>Partito Democratico</v>
      </c>
      <c r="B17" s="1" t="s">
        <v>562</v>
      </c>
      <c r="C17" s="22" t="e">
        <f t="shared" si="2"/>
        <v>#REF!</v>
      </c>
      <c r="F17" s="30" t="e">
        <f>SUM(Pivot!#REF!)</f>
        <v>#REF!</v>
      </c>
      <c r="G17" s="31" t="e">
        <f>SUM(Pivot!#REF!)</f>
        <v>#REF!</v>
      </c>
      <c r="H17" s="30" t="e">
        <f>SUM(Pivot!#REF!)</f>
        <v>#REF!</v>
      </c>
      <c r="I17" s="31" t="e">
        <f>SUM(Pivot!#REF!)</f>
        <v>#REF!</v>
      </c>
      <c r="J17" s="30">
        <f>SUM(Pivot!H16:HR16)</f>
        <v>7</v>
      </c>
      <c r="K17" s="31" t="e">
        <f>SUM(Pivot!#REF!)</f>
        <v>#REF!</v>
      </c>
      <c r="L17" s="30" t="e">
        <f>SUM(Pivot!#REF!)</f>
        <v>#REF!</v>
      </c>
      <c r="M17" s="31" t="e">
        <f>SUM(Pivot!#REF!)</f>
        <v>#REF!</v>
      </c>
      <c r="N17" s="30" t="e">
        <f>SUM(Pivot!#REF!)</f>
        <v>#REF!</v>
      </c>
      <c r="O17" s="31" t="e">
        <f>SUM(Pivot!#REF!)</f>
        <v>#REF!</v>
      </c>
      <c r="P17" s="30" t="e">
        <f>SUM(Pivot!#REF!)</f>
        <v>#REF!</v>
      </c>
      <c r="Q17" s="31" t="e">
        <f>SUM(Pivot!#REF!)</f>
        <v>#REF!</v>
      </c>
      <c r="R17" s="30" t="e">
        <f>SUM(Pivot!#REF!)</f>
        <v>#REF!</v>
      </c>
      <c r="S17" s="31" t="e">
        <f>SUM(Pivot!#REF!)</f>
        <v>#REF!</v>
      </c>
      <c r="T17" s="30" t="e">
        <f>SUM(Pivot!#REF!)</f>
        <v>#REF!</v>
      </c>
    </row>
    <row r="18" spans="1:20" x14ac:dyDescent="0.25">
      <c r="A18" s="2" t="str">
        <f>Pivot!C17</f>
        <v>Partito Democratico</v>
      </c>
      <c r="B18" s="1" t="s">
        <v>564</v>
      </c>
      <c r="C18" s="22" t="e">
        <f t="shared" si="2"/>
        <v>#REF!</v>
      </c>
      <c r="F18" s="30" t="e">
        <f>SUM(Pivot!#REF!)</f>
        <v>#REF!</v>
      </c>
      <c r="G18" s="31" t="e">
        <f>SUM(Pivot!#REF!)</f>
        <v>#REF!</v>
      </c>
      <c r="H18" s="30" t="e">
        <f>SUM(Pivot!#REF!)</f>
        <v>#REF!</v>
      </c>
      <c r="I18" s="31" t="e">
        <f>SUM(Pivot!#REF!)</f>
        <v>#REF!</v>
      </c>
      <c r="J18" s="30">
        <f>SUM(Pivot!H17:HR17)</f>
        <v>157</v>
      </c>
      <c r="K18" s="31" t="e">
        <f>SUM(Pivot!#REF!)</f>
        <v>#REF!</v>
      </c>
      <c r="L18" s="30" t="e">
        <f>SUM(Pivot!#REF!)</f>
        <v>#REF!</v>
      </c>
      <c r="M18" s="31" t="e">
        <f>SUM(Pivot!#REF!)</f>
        <v>#REF!</v>
      </c>
      <c r="N18" s="30" t="e">
        <f>SUM(Pivot!#REF!)</f>
        <v>#REF!</v>
      </c>
      <c r="O18" s="31" t="e">
        <f>SUM(Pivot!#REF!)</f>
        <v>#REF!</v>
      </c>
      <c r="P18" s="30" t="e">
        <f>SUM(Pivot!#REF!)</f>
        <v>#REF!</v>
      </c>
      <c r="Q18" s="31" t="e">
        <f>SUM(Pivot!#REF!)</f>
        <v>#REF!</v>
      </c>
      <c r="R18" s="30" t="e">
        <f>SUM(Pivot!#REF!)</f>
        <v>#REF!</v>
      </c>
      <c r="S18" s="31" t="e">
        <f>SUM(Pivot!#REF!)</f>
        <v>#REF!</v>
      </c>
      <c r="T18" s="30" t="e">
        <f>SUM(Pivot!#REF!)</f>
        <v>#REF!</v>
      </c>
    </row>
    <row r="19" spans="1:20" x14ac:dyDescent="0.25">
      <c r="A19" s="2" t="str">
        <f>Pivot!C18</f>
        <v>Partito Democratico</v>
      </c>
      <c r="B19" s="1" t="s">
        <v>566</v>
      </c>
      <c r="C19" s="22" t="e">
        <f t="shared" si="2"/>
        <v>#REF!</v>
      </c>
      <c r="F19" s="30" t="e">
        <f>SUM(Pivot!#REF!)</f>
        <v>#REF!</v>
      </c>
      <c r="G19" s="31" t="e">
        <f>SUM(Pivot!#REF!)</f>
        <v>#REF!</v>
      </c>
      <c r="H19" s="30" t="e">
        <f>SUM(Pivot!#REF!)</f>
        <v>#REF!</v>
      </c>
      <c r="I19" s="31" t="e">
        <f>SUM(Pivot!#REF!)</f>
        <v>#REF!</v>
      </c>
      <c r="J19" s="30">
        <f>SUM(Pivot!H18:HR18)</f>
        <v>503</v>
      </c>
      <c r="K19" s="31" t="e">
        <f>SUM(Pivot!#REF!)</f>
        <v>#REF!</v>
      </c>
      <c r="L19" s="30" t="e">
        <f>SUM(Pivot!#REF!)</f>
        <v>#REF!</v>
      </c>
      <c r="M19" s="31" t="e">
        <f>SUM(Pivot!#REF!)</f>
        <v>#REF!</v>
      </c>
      <c r="N19" s="30" t="e">
        <f>SUM(Pivot!#REF!)</f>
        <v>#REF!</v>
      </c>
      <c r="O19" s="31" t="e">
        <f>SUM(Pivot!#REF!)</f>
        <v>#REF!</v>
      </c>
      <c r="P19" s="30" t="e">
        <f>SUM(Pivot!#REF!)</f>
        <v>#REF!</v>
      </c>
      <c r="Q19" s="31" t="e">
        <f>SUM(Pivot!#REF!)</f>
        <v>#REF!</v>
      </c>
      <c r="R19" s="30" t="e">
        <f>SUM(Pivot!#REF!)</f>
        <v>#REF!</v>
      </c>
      <c r="S19" s="31" t="e">
        <f>SUM(Pivot!#REF!)</f>
        <v>#REF!</v>
      </c>
      <c r="T19" s="30" t="e">
        <f>SUM(Pivot!#REF!)</f>
        <v>#REF!</v>
      </c>
    </row>
    <row r="20" spans="1:20" x14ac:dyDescent="0.25">
      <c r="A20" s="2" t="str">
        <f>Pivot!C19</f>
        <v>Partito Democratico</v>
      </c>
      <c r="B20" s="1" t="s">
        <v>568</v>
      </c>
      <c r="C20" s="22" t="e">
        <f t="shared" si="2"/>
        <v>#REF!</v>
      </c>
      <c r="F20" s="30" t="e">
        <f>SUM(Pivot!#REF!)</f>
        <v>#REF!</v>
      </c>
      <c r="G20" s="31" t="e">
        <f>SUM(Pivot!#REF!)</f>
        <v>#REF!</v>
      </c>
      <c r="H20" s="30" t="e">
        <f>SUM(Pivot!#REF!)</f>
        <v>#REF!</v>
      </c>
      <c r="I20" s="31" t="e">
        <f>SUM(Pivot!#REF!)</f>
        <v>#REF!</v>
      </c>
      <c r="J20" s="30">
        <f>SUM(Pivot!H19:HR19)</f>
        <v>9</v>
      </c>
      <c r="K20" s="31" t="e">
        <f>SUM(Pivot!#REF!)</f>
        <v>#REF!</v>
      </c>
      <c r="L20" s="30" t="e">
        <f>SUM(Pivot!#REF!)</f>
        <v>#REF!</v>
      </c>
      <c r="M20" s="31" t="e">
        <f>SUM(Pivot!#REF!)</f>
        <v>#REF!</v>
      </c>
      <c r="N20" s="30" t="e">
        <f>SUM(Pivot!#REF!)</f>
        <v>#REF!</v>
      </c>
      <c r="O20" s="31" t="e">
        <f>SUM(Pivot!#REF!)</f>
        <v>#REF!</v>
      </c>
      <c r="P20" s="30" t="e">
        <f>SUM(Pivot!#REF!)</f>
        <v>#REF!</v>
      </c>
      <c r="Q20" s="31" t="e">
        <f>SUM(Pivot!#REF!)</f>
        <v>#REF!</v>
      </c>
      <c r="R20" s="30" t="e">
        <f>SUM(Pivot!#REF!)</f>
        <v>#REF!</v>
      </c>
      <c r="S20" s="31" t="e">
        <f>SUM(Pivot!#REF!)</f>
        <v>#REF!</v>
      </c>
      <c r="T20" s="30" t="e">
        <f>SUM(Pivot!#REF!)</f>
        <v>#REF!</v>
      </c>
    </row>
    <row r="21" spans="1:20" x14ac:dyDescent="0.25">
      <c r="A21" s="2" t="str">
        <f>Pivot!C20</f>
        <v>Partito Democratico</v>
      </c>
      <c r="B21" s="1" t="s">
        <v>570</v>
      </c>
      <c r="C21" s="22" t="e">
        <f t="shared" si="2"/>
        <v>#REF!</v>
      </c>
      <c r="F21" s="30" t="e">
        <f>SUM(Pivot!#REF!)</f>
        <v>#REF!</v>
      </c>
      <c r="G21" s="31" t="e">
        <f>SUM(Pivot!#REF!)</f>
        <v>#REF!</v>
      </c>
      <c r="H21" s="30" t="e">
        <f>SUM(Pivot!#REF!)</f>
        <v>#REF!</v>
      </c>
      <c r="I21" s="31" t="e">
        <f>SUM(Pivot!#REF!)</f>
        <v>#REF!</v>
      </c>
      <c r="J21" s="30">
        <f>SUM(Pivot!H20:HR20)</f>
        <v>9</v>
      </c>
      <c r="K21" s="31" t="e">
        <f>SUM(Pivot!#REF!)</f>
        <v>#REF!</v>
      </c>
      <c r="L21" s="30" t="e">
        <f>SUM(Pivot!#REF!)</f>
        <v>#REF!</v>
      </c>
      <c r="M21" s="31" t="e">
        <f>SUM(Pivot!#REF!)</f>
        <v>#REF!</v>
      </c>
      <c r="N21" s="30" t="e">
        <f>SUM(Pivot!#REF!)</f>
        <v>#REF!</v>
      </c>
      <c r="O21" s="31" t="e">
        <f>SUM(Pivot!#REF!)</f>
        <v>#REF!</v>
      </c>
      <c r="P21" s="30" t="e">
        <f>SUM(Pivot!#REF!)</f>
        <v>#REF!</v>
      </c>
      <c r="Q21" s="31" t="e">
        <f>SUM(Pivot!#REF!)</f>
        <v>#REF!</v>
      </c>
      <c r="R21" s="30" t="e">
        <f>SUM(Pivot!#REF!)</f>
        <v>#REF!</v>
      </c>
      <c r="S21" s="31" t="e">
        <f>SUM(Pivot!#REF!)</f>
        <v>#REF!</v>
      </c>
      <c r="T21" s="30" t="e">
        <f>SUM(Pivot!#REF!)</f>
        <v>#REF!</v>
      </c>
    </row>
    <row r="22" spans="1:20" x14ac:dyDescent="0.25">
      <c r="A22" s="2" t="str">
        <f>Pivot!C21</f>
        <v>Partito Democratico</v>
      </c>
      <c r="B22" s="1" t="s">
        <v>572</v>
      </c>
      <c r="C22" s="22" t="e">
        <f t="shared" si="2"/>
        <v>#REF!</v>
      </c>
      <c r="F22" s="30" t="e">
        <f>SUM(Pivot!#REF!)</f>
        <v>#REF!</v>
      </c>
      <c r="G22" s="31" t="e">
        <f>SUM(Pivot!#REF!)</f>
        <v>#REF!</v>
      </c>
      <c r="H22" s="30" t="e">
        <f>SUM(Pivot!#REF!)</f>
        <v>#REF!</v>
      </c>
      <c r="I22" s="31" t="e">
        <f>SUM(Pivot!#REF!)</f>
        <v>#REF!</v>
      </c>
      <c r="J22" s="30">
        <f>SUM(Pivot!H21:HR21)</f>
        <v>2</v>
      </c>
      <c r="K22" s="31" t="e">
        <f>SUM(Pivot!#REF!)</f>
        <v>#REF!</v>
      </c>
      <c r="L22" s="30" t="e">
        <f>SUM(Pivot!#REF!)</f>
        <v>#REF!</v>
      </c>
      <c r="M22" s="31" t="e">
        <f>SUM(Pivot!#REF!)</f>
        <v>#REF!</v>
      </c>
      <c r="N22" s="30" t="e">
        <f>SUM(Pivot!#REF!)</f>
        <v>#REF!</v>
      </c>
      <c r="O22" s="31" t="e">
        <f>SUM(Pivot!#REF!)</f>
        <v>#REF!</v>
      </c>
      <c r="P22" s="30" t="e">
        <f>SUM(Pivot!#REF!)</f>
        <v>#REF!</v>
      </c>
      <c r="Q22" s="31" t="e">
        <f>SUM(Pivot!#REF!)</f>
        <v>#REF!</v>
      </c>
      <c r="R22" s="30" t="e">
        <f>SUM(Pivot!#REF!)</f>
        <v>#REF!</v>
      </c>
      <c r="S22" s="31" t="e">
        <f>SUM(Pivot!#REF!)</f>
        <v>#REF!</v>
      </c>
      <c r="T22" s="30" t="e">
        <f>SUM(Pivot!#REF!)</f>
        <v>#REF!</v>
      </c>
    </row>
    <row r="23" spans="1:20" x14ac:dyDescent="0.25">
      <c r="A23" s="2" t="str">
        <f>Pivot!C22</f>
        <v>Partito Democratico</v>
      </c>
      <c r="B23" s="1" t="s">
        <v>574</v>
      </c>
      <c r="C23" s="22" t="e">
        <f t="shared" si="2"/>
        <v>#REF!</v>
      </c>
      <c r="F23" s="30" t="e">
        <f>SUM(Pivot!#REF!)</f>
        <v>#REF!</v>
      </c>
      <c r="G23" s="31" t="e">
        <f>SUM(Pivot!#REF!)</f>
        <v>#REF!</v>
      </c>
      <c r="H23" s="30" t="e">
        <f>SUM(Pivot!#REF!)</f>
        <v>#REF!</v>
      </c>
      <c r="I23" s="31" t="e">
        <f>SUM(Pivot!#REF!)</f>
        <v>#REF!</v>
      </c>
      <c r="J23" s="30">
        <f>SUM(Pivot!H22:HR22)</f>
        <v>351</v>
      </c>
      <c r="K23" s="31" t="e">
        <f>SUM(Pivot!#REF!)</f>
        <v>#REF!</v>
      </c>
      <c r="L23" s="30" t="e">
        <f>SUM(Pivot!#REF!)</f>
        <v>#REF!</v>
      </c>
      <c r="M23" s="31" t="e">
        <f>SUM(Pivot!#REF!)</f>
        <v>#REF!</v>
      </c>
      <c r="N23" s="30" t="e">
        <f>SUM(Pivot!#REF!)</f>
        <v>#REF!</v>
      </c>
      <c r="O23" s="31" t="e">
        <f>SUM(Pivot!#REF!)</f>
        <v>#REF!</v>
      </c>
      <c r="P23" s="30" t="e">
        <f>SUM(Pivot!#REF!)</f>
        <v>#REF!</v>
      </c>
      <c r="Q23" s="31" t="e">
        <f>SUM(Pivot!#REF!)</f>
        <v>#REF!</v>
      </c>
      <c r="R23" s="30" t="e">
        <f>SUM(Pivot!#REF!)</f>
        <v>#REF!</v>
      </c>
      <c r="S23" s="31" t="e">
        <f>SUM(Pivot!#REF!)</f>
        <v>#REF!</v>
      </c>
      <c r="T23" s="30" t="e">
        <f>SUM(Pivot!#REF!)</f>
        <v>#REF!</v>
      </c>
    </row>
    <row r="24" spans="1:20" x14ac:dyDescent="0.25">
      <c r="A24" s="2" t="str">
        <f>Pivot!C23</f>
        <v>Partito Democratico</v>
      </c>
      <c r="B24" s="1" t="s">
        <v>576</v>
      </c>
      <c r="C24" s="22" t="e">
        <f t="shared" si="2"/>
        <v>#REF!</v>
      </c>
      <c r="F24" s="30" t="e">
        <f>SUM(Pivot!#REF!)</f>
        <v>#REF!</v>
      </c>
      <c r="G24" s="31" t="e">
        <f>SUM(Pivot!#REF!)</f>
        <v>#REF!</v>
      </c>
      <c r="H24" s="30" t="e">
        <f>SUM(Pivot!#REF!)</f>
        <v>#REF!</v>
      </c>
      <c r="I24" s="31" t="e">
        <f>SUM(Pivot!#REF!)</f>
        <v>#REF!</v>
      </c>
      <c r="J24" s="30">
        <f>SUM(Pivot!H23:HR23)</f>
        <v>1</v>
      </c>
      <c r="K24" s="31" t="e">
        <f>SUM(Pivot!#REF!)</f>
        <v>#REF!</v>
      </c>
      <c r="L24" s="30" t="e">
        <f>SUM(Pivot!#REF!)</f>
        <v>#REF!</v>
      </c>
      <c r="M24" s="31" t="e">
        <f>SUM(Pivot!#REF!)</f>
        <v>#REF!</v>
      </c>
      <c r="N24" s="30" t="e">
        <f>SUM(Pivot!#REF!)</f>
        <v>#REF!</v>
      </c>
      <c r="O24" s="31" t="e">
        <f>SUM(Pivot!#REF!)</f>
        <v>#REF!</v>
      </c>
      <c r="P24" s="30" t="e">
        <f>SUM(Pivot!#REF!)</f>
        <v>#REF!</v>
      </c>
      <c r="Q24" s="31" t="e">
        <f>SUM(Pivot!#REF!)</f>
        <v>#REF!</v>
      </c>
      <c r="R24" s="30" t="e">
        <f>SUM(Pivot!#REF!)</f>
        <v>#REF!</v>
      </c>
      <c r="S24" s="31" t="e">
        <f>SUM(Pivot!#REF!)</f>
        <v>#REF!</v>
      </c>
      <c r="T24" s="30" t="e">
        <f>SUM(Pivot!#REF!)</f>
        <v>#REF!</v>
      </c>
    </row>
    <row r="25" spans="1:20" x14ac:dyDescent="0.25">
      <c r="A25" s="2" t="str">
        <f>Pivot!C24</f>
        <v>Partito Democratico</v>
      </c>
      <c r="B25" s="1" t="s">
        <v>578</v>
      </c>
      <c r="C25" s="22" t="e">
        <f t="shared" si="2"/>
        <v>#REF!</v>
      </c>
      <c r="F25" s="30" t="e">
        <f>SUM(Pivot!#REF!)</f>
        <v>#REF!</v>
      </c>
      <c r="G25" s="31" t="e">
        <f>SUM(Pivot!#REF!)</f>
        <v>#REF!</v>
      </c>
      <c r="H25" s="30" t="e">
        <f>SUM(Pivot!#REF!)</f>
        <v>#REF!</v>
      </c>
      <c r="I25" s="31" t="e">
        <f>SUM(Pivot!#REF!)</f>
        <v>#REF!</v>
      </c>
      <c r="J25" s="30">
        <f>SUM(Pivot!H24:HR24)</f>
        <v>1</v>
      </c>
      <c r="K25" s="31" t="e">
        <f>SUM(Pivot!#REF!)</f>
        <v>#REF!</v>
      </c>
      <c r="L25" s="30" t="e">
        <f>SUM(Pivot!#REF!)</f>
        <v>#REF!</v>
      </c>
      <c r="M25" s="31" t="e">
        <f>SUM(Pivot!#REF!)</f>
        <v>#REF!</v>
      </c>
      <c r="N25" s="30" t="e">
        <f>SUM(Pivot!#REF!)</f>
        <v>#REF!</v>
      </c>
      <c r="O25" s="31" t="e">
        <f>SUM(Pivot!#REF!)</f>
        <v>#REF!</v>
      </c>
      <c r="P25" s="30" t="e">
        <f>SUM(Pivot!#REF!)</f>
        <v>#REF!</v>
      </c>
      <c r="Q25" s="31" t="e">
        <f>SUM(Pivot!#REF!)</f>
        <v>#REF!</v>
      </c>
      <c r="R25" s="30" t="e">
        <f>SUM(Pivot!#REF!)</f>
        <v>#REF!</v>
      </c>
      <c r="S25" s="31" t="e">
        <f>SUM(Pivot!#REF!)</f>
        <v>#REF!</v>
      </c>
      <c r="T25" s="30" t="e">
        <f>SUM(Pivot!#REF!)</f>
        <v>#REF!</v>
      </c>
    </row>
    <row r="26" spans="1:20" x14ac:dyDescent="0.25">
      <c r="A26" s="2" t="str">
        <f>Pivot!C25</f>
        <v>Partito Democratico</v>
      </c>
      <c r="B26" s="1" t="s">
        <v>580</v>
      </c>
      <c r="C26" s="22" t="e">
        <f t="shared" si="2"/>
        <v>#REF!</v>
      </c>
      <c r="F26" s="30" t="e">
        <f>SUM(Pivot!#REF!)</f>
        <v>#REF!</v>
      </c>
      <c r="G26" s="31" t="e">
        <f>SUM(Pivot!#REF!)</f>
        <v>#REF!</v>
      </c>
      <c r="H26" s="30" t="e">
        <f>SUM(Pivot!#REF!)</f>
        <v>#REF!</v>
      </c>
      <c r="I26" s="31" t="e">
        <f>SUM(Pivot!#REF!)</f>
        <v>#REF!</v>
      </c>
      <c r="J26" s="30">
        <f>SUM(Pivot!H25:HR25)</f>
        <v>46</v>
      </c>
      <c r="K26" s="31" t="e">
        <f>SUM(Pivot!#REF!)</f>
        <v>#REF!</v>
      </c>
      <c r="L26" s="30" t="e">
        <f>SUM(Pivot!#REF!)</f>
        <v>#REF!</v>
      </c>
      <c r="M26" s="31" t="e">
        <f>SUM(Pivot!#REF!)</f>
        <v>#REF!</v>
      </c>
      <c r="N26" s="30" t="e">
        <f>SUM(Pivot!#REF!)</f>
        <v>#REF!</v>
      </c>
      <c r="O26" s="31" t="e">
        <f>SUM(Pivot!#REF!)</f>
        <v>#REF!</v>
      </c>
      <c r="P26" s="30" t="e">
        <f>SUM(Pivot!#REF!)</f>
        <v>#REF!</v>
      </c>
      <c r="Q26" s="31" t="e">
        <f>SUM(Pivot!#REF!)</f>
        <v>#REF!</v>
      </c>
      <c r="R26" s="30" t="e">
        <f>SUM(Pivot!#REF!)</f>
        <v>#REF!</v>
      </c>
      <c r="S26" s="31" t="e">
        <f>SUM(Pivot!#REF!)</f>
        <v>#REF!</v>
      </c>
      <c r="T26" s="30" t="e">
        <f>SUM(Pivot!#REF!)</f>
        <v>#REF!</v>
      </c>
    </row>
    <row r="27" spans="1:20" x14ac:dyDescent="0.25">
      <c r="A27" s="2" t="str">
        <f>Pivot!C26</f>
        <v>Partito Democratico</v>
      </c>
      <c r="B27" s="1" t="s">
        <v>582</v>
      </c>
      <c r="C27" s="22" t="e">
        <f t="shared" si="2"/>
        <v>#REF!</v>
      </c>
      <c r="F27" s="30" t="e">
        <f>SUM(Pivot!#REF!)</f>
        <v>#REF!</v>
      </c>
      <c r="G27" s="31" t="e">
        <f>SUM(Pivot!#REF!)</f>
        <v>#REF!</v>
      </c>
      <c r="H27" s="30" t="e">
        <f>SUM(Pivot!#REF!)</f>
        <v>#REF!</v>
      </c>
      <c r="I27" s="31" t="e">
        <f>SUM(Pivot!#REF!)</f>
        <v>#REF!</v>
      </c>
      <c r="J27" s="30">
        <f>SUM(Pivot!H26:HR26)</f>
        <v>2</v>
      </c>
      <c r="K27" s="31" t="e">
        <f>SUM(Pivot!#REF!)</f>
        <v>#REF!</v>
      </c>
      <c r="L27" s="30" t="e">
        <f>SUM(Pivot!#REF!)</f>
        <v>#REF!</v>
      </c>
      <c r="M27" s="31" t="e">
        <f>SUM(Pivot!#REF!)</f>
        <v>#REF!</v>
      </c>
      <c r="N27" s="30" t="e">
        <f>SUM(Pivot!#REF!)</f>
        <v>#REF!</v>
      </c>
      <c r="O27" s="31" t="e">
        <f>SUM(Pivot!#REF!)</f>
        <v>#REF!</v>
      </c>
      <c r="P27" s="30" t="e">
        <f>SUM(Pivot!#REF!)</f>
        <v>#REF!</v>
      </c>
      <c r="Q27" s="31" t="e">
        <f>SUM(Pivot!#REF!)</f>
        <v>#REF!</v>
      </c>
      <c r="R27" s="30" t="e">
        <f>SUM(Pivot!#REF!)</f>
        <v>#REF!</v>
      </c>
      <c r="S27" s="31" t="e">
        <f>SUM(Pivot!#REF!)</f>
        <v>#REF!</v>
      </c>
      <c r="T27" s="30" t="e">
        <f>SUM(Pivot!#REF!)</f>
        <v>#REF!</v>
      </c>
    </row>
    <row r="28" spans="1:20" x14ac:dyDescent="0.25">
      <c r="A28" s="2" t="str">
        <f>Pivot!C27</f>
        <v>Partito Democratico</v>
      </c>
      <c r="B28" s="1" t="s">
        <v>584</v>
      </c>
      <c r="C28" s="22" t="e">
        <f t="shared" si="2"/>
        <v>#REF!</v>
      </c>
      <c r="F28" s="30" t="e">
        <f>SUM(Pivot!#REF!)</f>
        <v>#REF!</v>
      </c>
      <c r="G28" s="31" t="e">
        <f>SUM(Pivot!#REF!)</f>
        <v>#REF!</v>
      </c>
      <c r="H28" s="30" t="e">
        <f>SUM(Pivot!#REF!)</f>
        <v>#REF!</v>
      </c>
      <c r="I28" s="31" t="e">
        <f>SUM(Pivot!#REF!)</f>
        <v>#REF!</v>
      </c>
      <c r="J28" s="30">
        <f>SUM(Pivot!H27:HR27)</f>
        <v>1</v>
      </c>
      <c r="K28" s="31" t="e">
        <f>SUM(Pivot!#REF!)</f>
        <v>#REF!</v>
      </c>
      <c r="L28" s="30" t="e">
        <f>SUM(Pivot!#REF!)</f>
        <v>#REF!</v>
      </c>
      <c r="M28" s="31" t="e">
        <f>SUM(Pivot!#REF!)</f>
        <v>#REF!</v>
      </c>
      <c r="N28" s="30" t="e">
        <f>SUM(Pivot!#REF!)</f>
        <v>#REF!</v>
      </c>
      <c r="O28" s="31" t="e">
        <f>SUM(Pivot!#REF!)</f>
        <v>#REF!</v>
      </c>
      <c r="P28" s="30" t="e">
        <f>SUM(Pivot!#REF!)</f>
        <v>#REF!</v>
      </c>
      <c r="Q28" s="31" t="e">
        <f>SUM(Pivot!#REF!)</f>
        <v>#REF!</v>
      </c>
      <c r="R28" s="30" t="e">
        <f>SUM(Pivot!#REF!)</f>
        <v>#REF!</v>
      </c>
      <c r="S28" s="31" t="e">
        <f>SUM(Pivot!#REF!)</f>
        <v>#REF!</v>
      </c>
      <c r="T28" s="30" t="e">
        <f>SUM(Pivot!#REF!)</f>
        <v>#REF!</v>
      </c>
    </row>
    <row r="29" spans="1:20" x14ac:dyDescent="0.25">
      <c r="A29" s="2" t="str">
        <f>Pivot!C28</f>
        <v>Partito Democratico</v>
      </c>
      <c r="B29" s="1" t="s">
        <v>586</v>
      </c>
      <c r="C29" s="22" t="e">
        <f t="shared" si="2"/>
        <v>#REF!</v>
      </c>
      <c r="F29" s="30" t="e">
        <f>SUM(Pivot!#REF!)</f>
        <v>#REF!</v>
      </c>
      <c r="G29" s="31" t="e">
        <f>SUM(Pivot!#REF!)</f>
        <v>#REF!</v>
      </c>
      <c r="H29" s="30" t="e">
        <f>SUM(Pivot!#REF!)</f>
        <v>#REF!</v>
      </c>
      <c r="I29" s="31" t="e">
        <f>SUM(Pivot!#REF!)</f>
        <v>#REF!</v>
      </c>
      <c r="J29" s="30">
        <f>SUM(Pivot!H28:HR28)</f>
        <v>1</v>
      </c>
      <c r="K29" s="31" t="e">
        <f>SUM(Pivot!#REF!)</f>
        <v>#REF!</v>
      </c>
      <c r="L29" s="30" t="e">
        <f>SUM(Pivot!#REF!)</f>
        <v>#REF!</v>
      </c>
      <c r="M29" s="31" t="e">
        <f>SUM(Pivot!#REF!)</f>
        <v>#REF!</v>
      </c>
      <c r="N29" s="30" t="e">
        <f>SUM(Pivot!#REF!)</f>
        <v>#REF!</v>
      </c>
      <c r="O29" s="31" t="e">
        <f>SUM(Pivot!#REF!)</f>
        <v>#REF!</v>
      </c>
      <c r="P29" s="30" t="e">
        <f>SUM(Pivot!#REF!)</f>
        <v>#REF!</v>
      </c>
      <c r="Q29" s="31" t="e">
        <f>SUM(Pivot!#REF!)</f>
        <v>#REF!</v>
      </c>
      <c r="R29" s="30" t="e">
        <f>SUM(Pivot!#REF!)</f>
        <v>#REF!</v>
      </c>
      <c r="S29" s="31" t="e">
        <f>SUM(Pivot!#REF!)</f>
        <v>#REF!</v>
      </c>
      <c r="T29" s="30" t="e">
        <f>SUM(Pivot!#REF!)</f>
        <v>#REF!</v>
      </c>
    </row>
    <row r="30" spans="1:20" x14ac:dyDescent="0.25">
      <c r="A30" s="2" t="str">
        <f>Pivot!C29</f>
        <v>Partito Democratico</v>
      </c>
      <c r="B30" s="1" t="s">
        <v>588</v>
      </c>
      <c r="C30" s="22" t="e">
        <f t="shared" si="2"/>
        <v>#REF!</v>
      </c>
      <c r="F30" s="30" t="e">
        <f>SUM(Pivot!#REF!)</f>
        <v>#REF!</v>
      </c>
      <c r="G30" s="31" t="e">
        <f>SUM(Pivot!#REF!)</f>
        <v>#REF!</v>
      </c>
      <c r="H30" s="30" t="e">
        <f>SUM(Pivot!#REF!)</f>
        <v>#REF!</v>
      </c>
      <c r="I30" s="31" t="e">
        <f>SUM(Pivot!#REF!)</f>
        <v>#REF!</v>
      </c>
      <c r="J30" s="30">
        <f>SUM(Pivot!H29:HR29)</f>
        <v>18</v>
      </c>
      <c r="K30" s="31" t="e">
        <f>SUM(Pivot!#REF!)</f>
        <v>#REF!</v>
      </c>
      <c r="L30" s="30" t="e">
        <f>SUM(Pivot!#REF!)</f>
        <v>#REF!</v>
      </c>
      <c r="M30" s="31" t="e">
        <f>SUM(Pivot!#REF!)</f>
        <v>#REF!</v>
      </c>
      <c r="N30" s="30" t="e">
        <f>SUM(Pivot!#REF!)</f>
        <v>#REF!</v>
      </c>
      <c r="O30" s="31" t="e">
        <f>SUM(Pivot!#REF!)</f>
        <v>#REF!</v>
      </c>
      <c r="P30" s="30" t="e">
        <f>SUM(Pivot!#REF!)</f>
        <v>#REF!</v>
      </c>
      <c r="Q30" s="31" t="e">
        <f>SUM(Pivot!#REF!)</f>
        <v>#REF!</v>
      </c>
      <c r="R30" s="30" t="e">
        <f>SUM(Pivot!#REF!)</f>
        <v>#REF!</v>
      </c>
      <c r="S30" s="31" t="e">
        <f>SUM(Pivot!#REF!)</f>
        <v>#REF!</v>
      </c>
      <c r="T30" s="30" t="e">
        <f>SUM(Pivot!#REF!)</f>
        <v>#REF!</v>
      </c>
    </row>
    <row r="31" spans="1:20" x14ac:dyDescent="0.25">
      <c r="A31" s="2" t="str">
        <f>Pivot!C30</f>
        <v>Partito Democratico</v>
      </c>
      <c r="B31" s="1" t="s">
        <v>590</v>
      </c>
      <c r="C31" s="22" t="e">
        <f t="shared" si="2"/>
        <v>#REF!</v>
      </c>
      <c r="F31" s="30" t="e">
        <f>SUM(Pivot!#REF!)</f>
        <v>#REF!</v>
      </c>
      <c r="G31" s="31" t="e">
        <f>SUM(Pivot!#REF!)</f>
        <v>#REF!</v>
      </c>
      <c r="H31" s="30" t="e">
        <f>SUM(Pivot!#REF!)</f>
        <v>#REF!</v>
      </c>
      <c r="I31" s="31" t="e">
        <f>SUM(Pivot!#REF!)</f>
        <v>#REF!</v>
      </c>
      <c r="J31" s="30">
        <f>SUM(Pivot!H30:HR30)</f>
        <v>0</v>
      </c>
      <c r="K31" s="31" t="e">
        <f>SUM(Pivot!#REF!)</f>
        <v>#REF!</v>
      </c>
      <c r="L31" s="30" t="e">
        <f>SUM(Pivot!#REF!)</f>
        <v>#REF!</v>
      </c>
      <c r="M31" s="31" t="e">
        <f>SUM(Pivot!#REF!)</f>
        <v>#REF!</v>
      </c>
      <c r="N31" s="30" t="e">
        <f>SUM(Pivot!#REF!)</f>
        <v>#REF!</v>
      </c>
      <c r="O31" s="31" t="e">
        <f>SUM(Pivot!#REF!)</f>
        <v>#REF!</v>
      </c>
      <c r="P31" s="30" t="e">
        <f>SUM(Pivot!#REF!)</f>
        <v>#REF!</v>
      </c>
      <c r="Q31" s="31" t="e">
        <f>SUM(Pivot!#REF!)</f>
        <v>#REF!</v>
      </c>
      <c r="R31" s="30" t="e">
        <f>SUM(Pivot!#REF!)</f>
        <v>#REF!</v>
      </c>
      <c r="S31" s="31" t="e">
        <f>SUM(Pivot!#REF!)</f>
        <v>#REF!</v>
      </c>
      <c r="T31" s="30" t="e">
        <f>SUM(Pivot!#REF!)</f>
        <v>#REF!</v>
      </c>
    </row>
    <row r="32" spans="1:20" x14ac:dyDescent="0.25">
      <c r="A32" s="2" t="str">
        <f>Pivot!C31</f>
        <v>Partito Democratico</v>
      </c>
      <c r="B32" s="1" t="s">
        <v>592</v>
      </c>
      <c r="C32" s="22" t="e">
        <f t="shared" si="2"/>
        <v>#REF!</v>
      </c>
      <c r="F32" s="30" t="e">
        <f>SUM(Pivot!#REF!)</f>
        <v>#REF!</v>
      </c>
      <c r="G32" s="31" t="e">
        <f>SUM(Pivot!#REF!)</f>
        <v>#REF!</v>
      </c>
      <c r="H32" s="30" t="e">
        <f>SUM(Pivot!#REF!)</f>
        <v>#REF!</v>
      </c>
      <c r="I32" s="31" t="e">
        <f>SUM(Pivot!#REF!)</f>
        <v>#REF!</v>
      </c>
      <c r="J32" s="30">
        <f>SUM(Pivot!H31:HR31)</f>
        <v>2</v>
      </c>
      <c r="K32" s="31" t="e">
        <f>SUM(Pivot!#REF!)</f>
        <v>#REF!</v>
      </c>
      <c r="L32" s="30" t="e">
        <f>SUM(Pivot!#REF!)</f>
        <v>#REF!</v>
      </c>
      <c r="M32" s="31" t="e">
        <f>SUM(Pivot!#REF!)</f>
        <v>#REF!</v>
      </c>
      <c r="N32" s="30" t="e">
        <f>SUM(Pivot!#REF!)</f>
        <v>#REF!</v>
      </c>
      <c r="O32" s="31" t="e">
        <f>SUM(Pivot!#REF!)</f>
        <v>#REF!</v>
      </c>
      <c r="P32" s="30" t="e">
        <f>SUM(Pivot!#REF!)</f>
        <v>#REF!</v>
      </c>
      <c r="Q32" s="31" t="e">
        <f>SUM(Pivot!#REF!)</f>
        <v>#REF!</v>
      </c>
      <c r="R32" s="30" t="e">
        <f>SUM(Pivot!#REF!)</f>
        <v>#REF!</v>
      </c>
      <c r="S32" s="31" t="e">
        <f>SUM(Pivot!#REF!)</f>
        <v>#REF!</v>
      </c>
      <c r="T32" s="30" t="e">
        <f>SUM(Pivot!#REF!)</f>
        <v>#REF!</v>
      </c>
    </row>
    <row r="33" spans="1:20" x14ac:dyDescent="0.25">
      <c r="A33" s="2" t="str">
        <f>Pivot!C32</f>
        <v>Partito Democratico</v>
      </c>
      <c r="B33" s="1" t="s">
        <v>594</v>
      </c>
      <c r="C33" s="22" t="e">
        <f t="shared" si="2"/>
        <v>#REF!</v>
      </c>
      <c r="F33" s="30" t="e">
        <f>SUM(Pivot!#REF!)</f>
        <v>#REF!</v>
      </c>
      <c r="G33" s="31" t="e">
        <f>SUM(Pivot!#REF!)</f>
        <v>#REF!</v>
      </c>
      <c r="H33" s="30" t="e">
        <f>SUM(Pivot!#REF!)</f>
        <v>#REF!</v>
      </c>
      <c r="I33" s="31" t="e">
        <f>SUM(Pivot!#REF!)</f>
        <v>#REF!</v>
      </c>
      <c r="J33" s="30">
        <f>SUM(Pivot!H32:HR32)</f>
        <v>6</v>
      </c>
      <c r="K33" s="31" t="e">
        <f>SUM(Pivot!#REF!)</f>
        <v>#REF!</v>
      </c>
      <c r="L33" s="30" t="e">
        <f>SUM(Pivot!#REF!)</f>
        <v>#REF!</v>
      </c>
      <c r="M33" s="31" t="e">
        <f>SUM(Pivot!#REF!)</f>
        <v>#REF!</v>
      </c>
      <c r="N33" s="30" t="e">
        <f>SUM(Pivot!#REF!)</f>
        <v>#REF!</v>
      </c>
      <c r="O33" s="31" t="e">
        <f>SUM(Pivot!#REF!)</f>
        <v>#REF!</v>
      </c>
      <c r="P33" s="30" t="e">
        <f>SUM(Pivot!#REF!)</f>
        <v>#REF!</v>
      </c>
      <c r="Q33" s="31" t="e">
        <f>SUM(Pivot!#REF!)</f>
        <v>#REF!</v>
      </c>
      <c r="R33" s="30" t="e">
        <f>SUM(Pivot!#REF!)</f>
        <v>#REF!</v>
      </c>
      <c r="S33" s="31" t="e">
        <f>SUM(Pivot!#REF!)</f>
        <v>#REF!</v>
      </c>
      <c r="T33" s="30" t="e">
        <f>SUM(Pivot!#REF!)</f>
        <v>#REF!</v>
      </c>
    </row>
    <row r="34" spans="1:20" x14ac:dyDescent="0.25">
      <c r="A34" s="2" t="str">
        <f>Pivot!C33</f>
        <v>Partito Democratico</v>
      </c>
      <c r="B34" s="1" t="s">
        <v>596</v>
      </c>
      <c r="C34" s="22" t="e">
        <f t="shared" si="2"/>
        <v>#REF!</v>
      </c>
      <c r="F34" s="30" t="e">
        <f>SUM(Pivot!#REF!)</f>
        <v>#REF!</v>
      </c>
      <c r="G34" s="31" t="e">
        <f>SUM(Pivot!#REF!)</f>
        <v>#REF!</v>
      </c>
      <c r="H34" s="30" t="e">
        <f>SUM(Pivot!#REF!)</f>
        <v>#REF!</v>
      </c>
      <c r="I34" s="31" t="e">
        <f>SUM(Pivot!#REF!)</f>
        <v>#REF!</v>
      </c>
      <c r="J34" s="30">
        <f>SUM(Pivot!H33:HR33)</f>
        <v>7</v>
      </c>
      <c r="K34" s="31" t="e">
        <f>SUM(Pivot!#REF!)</f>
        <v>#REF!</v>
      </c>
      <c r="L34" s="30" t="e">
        <f>SUM(Pivot!#REF!)</f>
        <v>#REF!</v>
      </c>
      <c r="M34" s="31" t="e">
        <f>SUM(Pivot!#REF!)</f>
        <v>#REF!</v>
      </c>
      <c r="N34" s="30" t="e">
        <f>SUM(Pivot!#REF!)</f>
        <v>#REF!</v>
      </c>
      <c r="O34" s="31" t="e">
        <f>SUM(Pivot!#REF!)</f>
        <v>#REF!</v>
      </c>
      <c r="P34" s="30" t="e">
        <f>SUM(Pivot!#REF!)</f>
        <v>#REF!</v>
      </c>
      <c r="Q34" s="31" t="e">
        <f>SUM(Pivot!#REF!)</f>
        <v>#REF!</v>
      </c>
      <c r="R34" s="30" t="e">
        <f>SUM(Pivot!#REF!)</f>
        <v>#REF!</v>
      </c>
      <c r="S34" s="31" t="e">
        <f>SUM(Pivot!#REF!)</f>
        <v>#REF!</v>
      </c>
      <c r="T34" s="30" t="e">
        <f>SUM(Pivot!#REF!)</f>
        <v>#REF!</v>
      </c>
    </row>
    <row r="35" spans="1:20" x14ac:dyDescent="0.25">
      <c r="A35" s="2" t="str">
        <f>Pivot!C34</f>
        <v>Partito Democratico</v>
      </c>
      <c r="B35" s="1" t="s">
        <v>598</v>
      </c>
      <c r="C35" s="22" t="e">
        <f t="shared" si="2"/>
        <v>#REF!</v>
      </c>
      <c r="F35" s="30" t="e">
        <f>SUM(Pivot!#REF!)</f>
        <v>#REF!</v>
      </c>
      <c r="G35" s="31" t="e">
        <f>SUM(Pivot!#REF!)</f>
        <v>#REF!</v>
      </c>
      <c r="H35" s="30" t="e">
        <f>SUM(Pivot!#REF!)</f>
        <v>#REF!</v>
      </c>
      <c r="I35" s="31" t="e">
        <f>SUM(Pivot!#REF!)</f>
        <v>#REF!</v>
      </c>
      <c r="J35" s="30">
        <f>SUM(Pivot!H34:HR34)</f>
        <v>21</v>
      </c>
      <c r="K35" s="31" t="e">
        <f>SUM(Pivot!#REF!)</f>
        <v>#REF!</v>
      </c>
      <c r="L35" s="30" t="e">
        <f>SUM(Pivot!#REF!)</f>
        <v>#REF!</v>
      </c>
      <c r="M35" s="31" t="e">
        <f>SUM(Pivot!#REF!)</f>
        <v>#REF!</v>
      </c>
      <c r="N35" s="30" t="e">
        <f>SUM(Pivot!#REF!)</f>
        <v>#REF!</v>
      </c>
      <c r="O35" s="31" t="e">
        <f>SUM(Pivot!#REF!)</f>
        <v>#REF!</v>
      </c>
      <c r="P35" s="30" t="e">
        <f>SUM(Pivot!#REF!)</f>
        <v>#REF!</v>
      </c>
      <c r="Q35" s="31" t="e">
        <f>SUM(Pivot!#REF!)</f>
        <v>#REF!</v>
      </c>
      <c r="R35" s="30" t="e">
        <f>SUM(Pivot!#REF!)</f>
        <v>#REF!</v>
      </c>
      <c r="S35" s="31" t="e">
        <f>SUM(Pivot!#REF!)</f>
        <v>#REF!</v>
      </c>
      <c r="T35" s="30" t="e">
        <f>SUM(Pivot!#REF!)</f>
        <v>#REF!</v>
      </c>
    </row>
    <row r="36" spans="1:20" x14ac:dyDescent="0.25">
      <c r="A36" s="2" t="str">
        <f>Pivot!C35</f>
        <v>Partito Democratico</v>
      </c>
      <c r="B36" s="1" t="s">
        <v>600</v>
      </c>
      <c r="C36" s="22" t="e">
        <f t="shared" si="2"/>
        <v>#REF!</v>
      </c>
      <c r="F36" s="30" t="e">
        <f>SUM(Pivot!#REF!)</f>
        <v>#REF!</v>
      </c>
      <c r="G36" s="31" t="e">
        <f>SUM(Pivot!#REF!)</f>
        <v>#REF!</v>
      </c>
      <c r="H36" s="30" t="e">
        <f>SUM(Pivot!#REF!)</f>
        <v>#REF!</v>
      </c>
      <c r="I36" s="31" t="e">
        <f>SUM(Pivot!#REF!)</f>
        <v>#REF!</v>
      </c>
      <c r="J36" s="30">
        <f>SUM(Pivot!H35:HR35)</f>
        <v>1308</v>
      </c>
      <c r="K36" s="31" t="e">
        <f>SUM(Pivot!#REF!)</f>
        <v>#REF!</v>
      </c>
      <c r="L36" s="30" t="e">
        <f>SUM(Pivot!#REF!)</f>
        <v>#REF!</v>
      </c>
      <c r="M36" s="31" t="e">
        <f>SUM(Pivot!#REF!)</f>
        <v>#REF!</v>
      </c>
      <c r="N36" s="30" t="e">
        <f>SUM(Pivot!#REF!)</f>
        <v>#REF!</v>
      </c>
      <c r="O36" s="31" t="e">
        <f>SUM(Pivot!#REF!)</f>
        <v>#REF!</v>
      </c>
      <c r="P36" s="30" t="e">
        <f>SUM(Pivot!#REF!)</f>
        <v>#REF!</v>
      </c>
      <c r="Q36" s="31" t="e">
        <f>SUM(Pivot!#REF!)</f>
        <v>#REF!</v>
      </c>
      <c r="R36" s="30" t="e">
        <f>SUM(Pivot!#REF!)</f>
        <v>#REF!</v>
      </c>
      <c r="S36" s="31" t="e">
        <f>SUM(Pivot!#REF!)</f>
        <v>#REF!</v>
      </c>
      <c r="T36" s="30" t="e">
        <f>SUM(Pivot!#REF!)</f>
        <v>#REF!</v>
      </c>
    </row>
    <row r="37" spans="1:20" x14ac:dyDescent="0.25">
      <c r="A37" s="2" t="str">
        <f>Pivot!C36</f>
        <v>Partito Democratico</v>
      </c>
      <c r="B37" s="1" t="s">
        <v>602</v>
      </c>
      <c r="C37" s="22" t="e">
        <f t="shared" si="2"/>
        <v>#REF!</v>
      </c>
      <c r="F37" s="30" t="e">
        <f>SUM(Pivot!#REF!)</f>
        <v>#REF!</v>
      </c>
      <c r="G37" s="31" t="e">
        <f>SUM(Pivot!#REF!)</f>
        <v>#REF!</v>
      </c>
      <c r="H37" s="30" t="e">
        <f>SUM(Pivot!#REF!)</f>
        <v>#REF!</v>
      </c>
      <c r="I37" s="31" t="e">
        <f>SUM(Pivot!#REF!)</f>
        <v>#REF!</v>
      </c>
      <c r="J37" s="30">
        <f>SUM(Pivot!H36:HR36)</f>
        <v>8</v>
      </c>
      <c r="K37" s="31" t="e">
        <f>SUM(Pivot!#REF!)</f>
        <v>#REF!</v>
      </c>
      <c r="L37" s="30" t="e">
        <f>SUM(Pivot!#REF!)</f>
        <v>#REF!</v>
      </c>
      <c r="M37" s="31" t="e">
        <f>SUM(Pivot!#REF!)</f>
        <v>#REF!</v>
      </c>
      <c r="N37" s="30" t="e">
        <f>SUM(Pivot!#REF!)</f>
        <v>#REF!</v>
      </c>
      <c r="O37" s="31" t="e">
        <f>SUM(Pivot!#REF!)</f>
        <v>#REF!</v>
      </c>
      <c r="P37" s="30" t="e">
        <f>SUM(Pivot!#REF!)</f>
        <v>#REF!</v>
      </c>
      <c r="Q37" s="31" t="e">
        <f>SUM(Pivot!#REF!)</f>
        <v>#REF!</v>
      </c>
      <c r="R37" s="30" t="e">
        <f>SUM(Pivot!#REF!)</f>
        <v>#REF!</v>
      </c>
      <c r="S37" s="31" t="e">
        <f>SUM(Pivot!#REF!)</f>
        <v>#REF!</v>
      </c>
      <c r="T37" s="30" t="e">
        <f>SUM(Pivot!#REF!)</f>
        <v>#REF!</v>
      </c>
    </row>
    <row r="38" spans="1:20" x14ac:dyDescent="0.25"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  <row r="39" spans="1:20" x14ac:dyDescent="0.25"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</row>
    <row r="40" spans="1:20" x14ac:dyDescent="0.25"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</row>
    <row r="41" spans="1:20" x14ac:dyDescent="0.25"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2602"/>
  <sheetViews>
    <sheetView workbookViewId="0"/>
  </sheetViews>
  <sheetFormatPr defaultColWidth="12.6640625" defaultRowHeight="15.75" customHeight="1" x14ac:dyDescent="0.25"/>
  <cols>
    <col min="1" max="1" width="21.6640625" customWidth="1"/>
  </cols>
  <sheetData>
    <row r="1" spans="1:3" x14ac:dyDescent="0.25">
      <c r="A1" s="11" t="s">
        <v>0</v>
      </c>
      <c r="B1" s="11" t="s">
        <v>533</v>
      </c>
      <c r="C1" s="13" t="s">
        <v>537</v>
      </c>
    </row>
    <row r="2" spans="1:3" x14ac:dyDescent="0.25">
      <c r="A2" s="32" t="s">
        <v>1</v>
      </c>
      <c r="B2" s="12">
        <v>1</v>
      </c>
      <c r="C2" s="14">
        <v>2</v>
      </c>
    </row>
    <row r="3" spans="1:3" x14ac:dyDescent="0.25">
      <c r="A3" s="32" t="s">
        <v>1</v>
      </c>
      <c r="B3" s="12">
        <v>1</v>
      </c>
      <c r="C3" s="14">
        <v>3</v>
      </c>
    </row>
    <row r="4" spans="1:3" x14ac:dyDescent="0.25">
      <c r="A4" s="32" t="s">
        <v>1</v>
      </c>
      <c r="B4" s="12">
        <v>1</v>
      </c>
      <c r="C4" s="14">
        <v>4</v>
      </c>
    </row>
    <row r="5" spans="1:3" x14ac:dyDescent="0.25">
      <c r="A5" s="32" t="s">
        <v>2</v>
      </c>
      <c r="B5" s="12">
        <v>1</v>
      </c>
      <c r="C5" s="14">
        <v>5</v>
      </c>
    </row>
    <row r="6" spans="1:3" x14ac:dyDescent="0.25">
      <c r="A6" s="32" t="s">
        <v>2</v>
      </c>
      <c r="B6" s="12">
        <v>1</v>
      </c>
      <c r="C6" s="14">
        <v>6</v>
      </c>
    </row>
    <row r="7" spans="1:3" x14ac:dyDescent="0.25">
      <c r="A7" s="32" t="s">
        <v>2</v>
      </c>
      <c r="B7" s="12">
        <v>1</v>
      </c>
      <c r="C7" s="14">
        <v>7</v>
      </c>
    </row>
    <row r="8" spans="1:3" x14ac:dyDescent="0.25">
      <c r="A8" s="32" t="s">
        <v>3</v>
      </c>
      <c r="B8" s="12">
        <v>1</v>
      </c>
      <c r="C8" s="14">
        <v>8</v>
      </c>
    </row>
    <row r="9" spans="1:3" x14ac:dyDescent="0.25">
      <c r="A9" s="32" t="s">
        <v>3</v>
      </c>
      <c r="B9" s="12">
        <v>1</v>
      </c>
      <c r="C9" s="14">
        <v>9</v>
      </c>
    </row>
    <row r="10" spans="1:3" x14ac:dyDescent="0.25">
      <c r="A10" s="32" t="s">
        <v>3</v>
      </c>
      <c r="B10" s="12">
        <v>1</v>
      </c>
      <c r="C10" s="14">
        <v>10</v>
      </c>
    </row>
    <row r="11" spans="1:3" x14ac:dyDescent="0.25">
      <c r="A11" s="32" t="s">
        <v>3</v>
      </c>
      <c r="B11" s="12">
        <v>1</v>
      </c>
      <c r="C11" s="14">
        <v>11</v>
      </c>
    </row>
    <row r="12" spans="1:3" x14ac:dyDescent="0.25">
      <c r="A12" s="32" t="s">
        <v>3</v>
      </c>
      <c r="B12" s="12">
        <v>1</v>
      </c>
      <c r="C12" s="14">
        <v>12</v>
      </c>
    </row>
    <row r="13" spans="1:3" x14ac:dyDescent="0.25">
      <c r="A13" s="32" t="s">
        <v>4</v>
      </c>
      <c r="B13" s="12">
        <v>1</v>
      </c>
      <c r="C13" s="14">
        <v>13</v>
      </c>
    </row>
    <row r="14" spans="1:3" x14ac:dyDescent="0.25">
      <c r="A14" s="32" t="s">
        <v>4</v>
      </c>
      <c r="B14" s="12">
        <v>1</v>
      </c>
      <c r="C14" s="14">
        <v>14</v>
      </c>
    </row>
    <row r="15" spans="1:3" x14ac:dyDescent="0.25">
      <c r="A15" s="32" t="s">
        <v>4</v>
      </c>
      <c r="B15" s="12">
        <v>1</v>
      </c>
      <c r="C15" s="14">
        <v>15</v>
      </c>
    </row>
    <row r="16" spans="1:3" x14ac:dyDescent="0.25">
      <c r="A16" s="32" t="s">
        <v>4</v>
      </c>
      <c r="B16" s="12">
        <v>1</v>
      </c>
      <c r="C16" s="14">
        <v>16</v>
      </c>
    </row>
    <row r="17" spans="1:3" x14ac:dyDescent="0.25">
      <c r="A17" s="32" t="s">
        <v>4</v>
      </c>
      <c r="B17" s="12">
        <v>1</v>
      </c>
      <c r="C17" s="14">
        <v>17</v>
      </c>
    </row>
    <row r="18" spans="1:3" x14ac:dyDescent="0.25">
      <c r="A18" s="32" t="s">
        <v>5</v>
      </c>
      <c r="B18" s="12">
        <v>1</v>
      </c>
      <c r="C18" s="14">
        <v>18</v>
      </c>
    </row>
    <row r="19" spans="1:3" x14ac:dyDescent="0.25">
      <c r="A19" s="32" t="s">
        <v>5</v>
      </c>
      <c r="B19" s="12">
        <v>1</v>
      </c>
      <c r="C19" s="14">
        <v>19</v>
      </c>
    </row>
    <row r="20" spans="1:3" x14ac:dyDescent="0.25">
      <c r="A20" s="32" t="s">
        <v>5</v>
      </c>
      <c r="B20" s="12">
        <v>1</v>
      </c>
      <c r="C20" s="14">
        <v>20</v>
      </c>
    </row>
    <row r="21" spans="1:3" x14ac:dyDescent="0.25">
      <c r="A21" s="32" t="s">
        <v>5</v>
      </c>
      <c r="B21" s="12">
        <v>1</v>
      </c>
      <c r="C21" s="14">
        <v>21</v>
      </c>
    </row>
    <row r="22" spans="1:3" x14ac:dyDescent="0.25">
      <c r="A22" s="32" t="s">
        <v>6</v>
      </c>
      <c r="B22" s="12">
        <v>1</v>
      </c>
      <c r="C22" s="14">
        <v>22</v>
      </c>
    </row>
    <row r="23" spans="1:3" x14ac:dyDescent="0.25">
      <c r="A23" s="32" t="s">
        <v>6</v>
      </c>
      <c r="B23" s="12">
        <v>1</v>
      </c>
      <c r="C23" s="14">
        <v>23</v>
      </c>
    </row>
    <row r="24" spans="1:3" x14ac:dyDescent="0.25">
      <c r="A24" s="32" t="s">
        <v>6</v>
      </c>
      <c r="B24" s="12">
        <v>1</v>
      </c>
      <c r="C24" s="14">
        <v>24</v>
      </c>
    </row>
    <row r="25" spans="1:3" x14ac:dyDescent="0.25">
      <c r="A25" s="32" t="s">
        <v>1</v>
      </c>
      <c r="B25" s="12">
        <v>1</v>
      </c>
      <c r="C25" s="14">
        <v>26</v>
      </c>
    </row>
    <row r="26" spans="1:3" x14ac:dyDescent="0.25">
      <c r="A26" s="32" t="s">
        <v>1</v>
      </c>
      <c r="B26" s="12">
        <v>1</v>
      </c>
      <c r="C26" s="14">
        <v>27</v>
      </c>
    </row>
    <row r="27" spans="1:3" x14ac:dyDescent="0.25">
      <c r="A27" s="32" t="s">
        <v>7</v>
      </c>
      <c r="B27" s="12">
        <v>1</v>
      </c>
      <c r="C27" s="14">
        <v>828</v>
      </c>
    </row>
    <row r="28" spans="1:3" x14ac:dyDescent="0.25">
      <c r="A28" s="32" t="s">
        <v>7</v>
      </c>
      <c r="B28" s="12">
        <v>1</v>
      </c>
      <c r="C28" s="14">
        <v>829</v>
      </c>
    </row>
    <row r="29" spans="1:3" x14ac:dyDescent="0.25">
      <c r="A29" s="32" t="s">
        <v>7</v>
      </c>
      <c r="B29" s="12">
        <v>1</v>
      </c>
      <c r="C29" s="14">
        <v>830</v>
      </c>
    </row>
    <row r="30" spans="1:3" x14ac:dyDescent="0.25">
      <c r="A30" s="32" t="s">
        <v>8</v>
      </c>
      <c r="B30" s="12">
        <v>1</v>
      </c>
      <c r="C30" s="14">
        <v>831</v>
      </c>
    </row>
    <row r="31" spans="1:3" x14ac:dyDescent="0.25">
      <c r="A31" s="32" t="s">
        <v>8</v>
      </c>
      <c r="B31" s="12">
        <v>1</v>
      </c>
      <c r="C31" s="14">
        <v>832</v>
      </c>
    </row>
    <row r="32" spans="1:3" x14ac:dyDescent="0.25">
      <c r="A32" s="32" t="s">
        <v>8</v>
      </c>
      <c r="B32" s="12">
        <v>1</v>
      </c>
      <c r="C32" s="14">
        <v>833</v>
      </c>
    </row>
    <row r="33" spans="1:3" x14ac:dyDescent="0.25">
      <c r="A33" s="32" t="s">
        <v>9</v>
      </c>
      <c r="B33" s="12">
        <v>1</v>
      </c>
      <c r="C33" s="14">
        <v>834</v>
      </c>
    </row>
    <row r="34" spans="1:3" x14ac:dyDescent="0.25">
      <c r="A34" s="32" t="s">
        <v>9</v>
      </c>
      <c r="B34" s="12">
        <v>1</v>
      </c>
      <c r="C34" s="14">
        <v>835</v>
      </c>
    </row>
    <row r="35" spans="1:3" x14ac:dyDescent="0.25">
      <c r="A35" s="32" t="s">
        <v>9</v>
      </c>
      <c r="B35" s="12">
        <v>1</v>
      </c>
      <c r="C35" s="14">
        <v>836</v>
      </c>
    </row>
    <row r="36" spans="1:3" x14ac:dyDescent="0.25">
      <c r="A36" s="32" t="s">
        <v>2</v>
      </c>
      <c r="B36" s="12">
        <v>1</v>
      </c>
      <c r="C36" s="14">
        <v>837</v>
      </c>
    </row>
    <row r="37" spans="1:3" x14ac:dyDescent="0.25">
      <c r="A37" s="32" t="s">
        <v>2</v>
      </c>
      <c r="B37" s="12">
        <v>1</v>
      </c>
      <c r="C37" s="14">
        <v>838</v>
      </c>
    </row>
    <row r="38" spans="1:3" x14ac:dyDescent="0.25">
      <c r="A38" s="32" t="s">
        <v>2</v>
      </c>
      <c r="B38" s="12">
        <v>1</v>
      </c>
      <c r="C38" s="14">
        <v>839</v>
      </c>
    </row>
    <row r="39" spans="1:3" x14ac:dyDescent="0.25">
      <c r="A39" s="32" t="s">
        <v>10</v>
      </c>
      <c r="B39" s="12">
        <v>1</v>
      </c>
      <c r="C39" s="14">
        <v>840</v>
      </c>
    </row>
    <row r="40" spans="1:3" x14ac:dyDescent="0.25">
      <c r="A40" s="32" t="s">
        <v>10</v>
      </c>
      <c r="B40" s="12">
        <v>1</v>
      </c>
      <c r="C40" s="14">
        <v>841</v>
      </c>
    </row>
    <row r="41" spans="1:3" x14ac:dyDescent="0.25">
      <c r="A41" s="32" t="s">
        <v>11</v>
      </c>
      <c r="B41" s="12">
        <v>1</v>
      </c>
      <c r="C41" s="14">
        <v>843</v>
      </c>
    </row>
    <row r="42" spans="1:3" x14ac:dyDescent="0.25">
      <c r="A42" s="32" t="s">
        <v>11</v>
      </c>
      <c r="B42" s="12">
        <v>1</v>
      </c>
      <c r="C42" s="14">
        <v>845</v>
      </c>
    </row>
    <row r="43" spans="1:3" x14ac:dyDescent="0.25">
      <c r="A43" s="32" t="s">
        <v>7</v>
      </c>
      <c r="B43" s="12">
        <v>1</v>
      </c>
      <c r="C43" s="14">
        <v>846</v>
      </c>
    </row>
    <row r="44" spans="1:3" x14ac:dyDescent="0.25">
      <c r="A44" s="32" t="s">
        <v>7</v>
      </c>
      <c r="B44" s="12">
        <v>1</v>
      </c>
      <c r="C44" s="14">
        <v>847</v>
      </c>
    </row>
    <row r="45" spans="1:3" x14ac:dyDescent="0.25">
      <c r="A45" s="32" t="s">
        <v>12</v>
      </c>
      <c r="B45" s="12">
        <v>1</v>
      </c>
      <c r="C45" s="14">
        <v>851</v>
      </c>
    </row>
    <row r="46" spans="1:3" x14ac:dyDescent="0.25">
      <c r="A46" s="32" t="s">
        <v>12</v>
      </c>
      <c r="B46" s="12">
        <v>1</v>
      </c>
      <c r="C46" s="14">
        <v>852</v>
      </c>
    </row>
    <row r="47" spans="1:3" x14ac:dyDescent="0.25">
      <c r="A47" s="32" t="s">
        <v>12</v>
      </c>
      <c r="B47" s="12">
        <v>1</v>
      </c>
      <c r="C47" s="14">
        <v>853</v>
      </c>
    </row>
    <row r="48" spans="1:3" x14ac:dyDescent="0.25">
      <c r="A48" s="32" t="s">
        <v>13</v>
      </c>
      <c r="B48" s="12">
        <v>1</v>
      </c>
      <c r="C48" s="14">
        <v>1217</v>
      </c>
    </row>
    <row r="49" spans="1:3" x14ac:dyDescent="0.25">
      <c r="A49" s="32" t="s">
        <v>13</v>
      </c>
      <c r="B49" s="12">
        <v>1</v>
      </c>
      <c r="C49" s="14">
        <v>1220</v>
      </c>
    </row>
    <row r="50" spans="1:3" x14ac:dyDescent="0.25">
      <c r="A50" s="32" t="s">
        <v>14</v>
      </c>
      <c r="B50" s="12">
        <v>1</v>
      </c>
      <c r="C50" s="14">
        <v>1221</v>
      </c>
    </row>
    <row r="51" spans="1:3" x14ac:dyDescent="0.25">
      <c r="A51" s="32" t="s">
        <v>13</v>
      </c>
      <c r="B51" s="12">
        <v>1</v>
      </c>
      <c r="C51" s="14">
        <v>1222</v>
      </c>
    </row>
    <row r="52" spans="1:3" x14ac:dyDescent="0.25">
      <c r="A52" s="32" t="s">
        <v>13</v>
      </c>
      <c r="B52" s="12">
        <v>1</v>
      </c>
      <c r="C52" s="14">
        <v>1223</v>
      </c>
    </row>
    <row r="53" spans="1:3" x14ac:dyDescent="0.25">
      <c r="A53" s="32" t="s">
        <v>13</v>
      </c>
      <c r="B53" s="12">
        <v>1</v>
      </c>
      <c r="C53" s="14">
        <v>1224</v>
      </c>
    </row>
    <row r="54" spans="1:3" x14ac:dyDescent="0.25">
      <c r="A54" s="32" t="s">
        <v>14</v>
      </c>
      <c r="B54" s="12">
        <v>1</v>
      </c>
      <c r="C54" s="14">
        <v>1225</v>
      </c>
    </row>
    <row r="55" spans="1:3" x14ac:dyDescent="0.25">
      <c r="A55" s="32" t="s">
        <v>14</v>
      </c>
      <c r="B55" s="12">
        <v>1</v>
      </c>
      <c r="C55" s="14">
        <v>1226</v>
      </c>
    </row>
    <row r="56" spans="1:3" x14ac:dyDescent="0.25">
      <c r="A56" s="32" t="s">
        <v>12</v>
      </c>
      <c r="B56" s="12">
        <v>1</v>
      </c>
      <c r="C56" s="14">
        <v>1227</v>
      </c>
    </row>
    <row r="57" spans="1:3" x14ac:dyDescent="0.25">
      <c r="A57" s="32" t="s">
        <v>12</v>
      </c>
      <c r="B57" s="12">
        <v>1</v>
      </c>
      <c r="C57" s="14">
        <v>1228</v>
      </c>
    </row>
    <row r="58" spans="1:3" x14ac:dyDescent="0.25">
      <c r="A58" s="32" t="s">
        <v>12</v>
      </c>
      <c r="B58" s="12">
        <v>1</v>
      </c>
      <c r="C58" s="14">
        <v>1229</v>
      </c>
    </row>
    <row r="59" spans="1:3" x14ac:dyDescent="0.25">
      <c r="A59" s="32" t="s">
        <v>15</v>
      </c>
      <c r="B59" s="12">
        <v>1</v>
      </c>
      <c r="C59" s="14">
        <v>1699</v>
      </c>
    </row>
    <row r="60" spans="1:3" x14ac:dyDescent="0.25">
      <c r="A60" s="32" t="s">
        <v>16</v>
      </c>
      <c r="B60" s="12">
        <v>1</v>
      </c>
      <c r="C60" s="14">
        <v>1700</v>
      </c>
    </row>
    <row r="61" spans="1:3" x14ac:dyDescent="0.25">
      <c r="A61" s="32" t="s">
        <v>16</v>
      </c>
      <c r="B61" s="12">
        <v>1</v>
      </c>
      <c r="C61" s="14">
        <v>1701</v>
      </c>
    </row>
    <row r="62" spans="1:3" x14ac:dyDescent="0.25">
      <c r="A62" s="32" t="s">
        <v>17</v>
      </c>
      <c r="B62" s="12">
        <v>1</v>
      </c>
      <c r="C62" s="14">
        <v>1702</v>
      </c>
    </row>
    <row r="63" spans="1:3" x14ac:dyDescent="0.25">
      <c r="A63" s="32" t="s">
        <v>17</v>
      </c>
      <c r="B63" s="12">
        <v>1</v>
      </c>
      <c r="C63" s="14">
        <v>1703</v>
      </c>
    </row>
    <row r="64" spans="1:3" x14ac:dyDescent="0.25">
      <c r="A64" s="32" t="s">
        <v>17</v>
      </c>
      <c r="B64" s="12">
        <v>1</v>
      </c>
      <c r="C64" s="14">
        <v>1704</v>
      </c>
    </row>
    <row r="65" spans="1:3" x14ac:dyDescent="0.25">
      <c r="A65" s="32" t="s">
        <v>18</v>
      </c>
      <c r="B65" s="12">
        <v>1</v>
      </c>
      <c r="C65" s="14">
        <v>1705</v>
      </c>
    </row>
    <row r="66" spans="1:3" x14ac:dyDescent="0.25">
      <c r="A66" s="32" t="s">
        <v>18</v>
      </c>
      <c r="B66" s="12">
        <v>1</v>
      </c>
      <c r="C66" s="14">
        <v>1706</v>
      </c>
    </row>
    <row r="67" spans="1:3" x14ac:dyDescent="0.25">
      <c r="A67" s="32" t="s">
        <v>16</v>
      </c>
      <c r="B67" s="12">
        <v>1</v>
      </c>
      <c r="C67" s="14">
        <v>1707</v>
      </c>
    </row>
    <row r="68" spans="1:3" x14ac:dyDescent="0.25">
      <c r="A68" s="32" t="s">
        <v>16</v>
      </c>
      <c r="B68" s="12">
        <v>1</v>
      </c>
      <c r="C68" s="14">
        <v>1708</v>
      </c>
    </row>
    <row r="69" spans="1:3" x14ac:dyDescent="0.25">
      <c r="A69" s="32" t="s">
        <v>19</v>
      </c>
      <c r="B69" s="12">
        <v>1</v>
      </c>
      <c r="C69" s="14">
        <v>1709</v>
      </c>
    </row>
    <row r="70" spans="1:3" x14ac:dyDescent="0.25">
      <c r="A70" s="32" t="s">
        <v>19</v>
      </c>
      <c r="B70" s="12">
        <v>1</v>
      </c>
      <c r="C70" s="14">
        <v>1710</v>
      </c>
    </row>
    <row r="71" spans="1:3" x14ac:dyDescent="0.25">
      <c r="A71" s="32" t="s">
        <v>20</v>
      </c>
      <c r="B71" s="12">
        <v>1</v>
      </c>
      <c r="C71" s="14">
        <v>1711</v>
      </c>
    </row>
    <row r="72" spans="1:3" x14ac:dyDescent="0.25">
      <c r="A72" s="32" t="s">
        <v>20</v>
      </c>
      <c r="B72" s="12">
        <v>1</v>
      </c>
      <c r="C72" s="14">
        <v>1712</v>
      </c>
    </row>
    <row r="73" spans="1:3" x14ac:dyDescent="0.25">
      <c r="A73" s="32" t="s">
        <v>19</v>
      </c>
      <c r="B73" s="12">
        <v>1</v>
      </c>
      <c r="C73" s="14">
        <v>1713</v>
      </c>
    </row>
    <row r="74" spans="1:3" x14ac:dyDescent="0.25">
      <c r="A74" s="32" t="s">
        <v>21</v>
      </c>
      <c r="B74" s="12">
        <v>1</v>
      </c>
      <c r="C74" s="14">
        <v>1714</v>
      </c>
    </row>
    <row r="75" spans="1:3" x14ac:dyDescent="0.25">
      <c r="A75" s="32" t="s">
        <v>21</v>
      </c>
      <c r="B75" s="12">
        <v>1</v>
      </c>
      <c r="C75" s="14">
        <v>1715</v>
      </c>
    </row>
    <row r="76" spans="1:3" x14ac:dyDescent="0.25">
      <c r="A76" s="32" t="s">
        <v>22</v>
      </c>
      <c r="B76" s="12">
        <v>1</v>
      </c>
      <c r="C76" s="14">
        <v>1716</v>
      </c>
    </row>
    <row r="77" spans="1:3" x14ac:dyDescent="0.25">
      <c r="A77" s="32" t="s">
        <v>21</v>
      </c>
      <c r="B77" s="12">
        <v>1</v>
      </c>
      <c r="C77" s="14">
        <v>1717</v>
      </c>
    </row>
    <row r="78" spans="1:3" x14ac:dyDescent="0.25">
      <c r="A78" s="32" t="s">
        <v>22</v>
      </c>
      <c r="B78" s="12">
        <v>1</v>
      </c>
      <c r="C78" s="14">
        <v>1718</v>
      </c>
    </row>
    <row r="79" spans="1:3" x14ac:dyDescent="0.25">
      <c r="A79" s="32" t="s">
        <v>23</v>
      </c>
      <c r="B79" s="12">
        <v>1</v>
      </c>
      <c r="C79" s="14">
        <v>1719</v>
      </c>
    </row>
    <row r="80" spans="1:3" x14ac:dyDescent="0.25">
      <c r="A80" s="32" t="s">
        <v>23</v>
      </c>
      <c r="B80" s="12">
        <v>1</v>
      </c>
      <c r="C80" s="14">
        <v>1720</v>
      </c>
    </row>
    <row r="81" spans="1:3" x14ac:dyDescent="0.25">
      <c r="A81" s="32" t="s">
        <v>23</v>
      </c>
      <c r="B81" s="12">
        <v>1</v>
      </c>
      <c r="C81" s="14">
        <v>1721</v>
      </c>
    </row>
    <row r="82" spans="1:3" x14ac:dyDescent="0.25">
      <c r="A82" s="32" t="s">
        <v>24</v>
      </c>
      <c r="B82" s="12">
        <v>1</v>
      </c>
      <c r="C82" s="14">
        <v>1764</v>
      </c>
    </row>
    <row r="83" spans="1:3" x14ac:dyDescent="0.25">
      <c r="A83" s="32" t="s">
        <v>25</v>
      </c>
      <c r="B83" s="12">
        <v>1</v>
      </c>
      <c r="C83" s="14">
        <v>1765</v>
      </c>
    </row>
    <row r="84" spans="1:3" x14ac:dyDescent="0.25">
      <c r="A84" s="32" t="s">
        <v>25</v>
      </c>
      <c r="B84" s="12">
        <v>1</v>
      </c>
      <c r="C84" s="14">
        <v>1766</v>
      </c>
    </row>
    <row r="85" spans="1:3" x14ac:dyDescent="0.25">
      <c r="A85" s="32" t="s">
        <v>25</v>
      </c>
      <c r="B85" s="12">
        <v>1</v>
      </c>
      <c r="C85" s="14">
        <v>1767</v>
      </c>
    </row>
    <row r="86" spans="1:3" x14ac:dyDescent="0.25">
      <c r="A86" s="32" t="s">
        <v>26</v>
      </c>
      <c r="B86" s="12">
        <v>1</v>
      </c>
      <c r="C86" s="14">
        <v>1768</v>
      </c>
    </row>
    <row r="87" spans="1:3" x14ac:dyDescent="0.25">
      <c r="A87" s="32" t="s">
        <v>26</v>
      </c>
      <c r="B87" s="12">
        <v>1</v>
      </c>
      <c r="C87" s="14">
        <v>1769</v>
      </c>
    </row>
    <row r="88" spans="1:3" x14ac:dyDescent="0.25">
      <c r="A88" s="32" t="s">
        <v>26</v>
      </c>
      <c r="B88" s="12">
        <v>1</v>
      </c>
      <c r="C88" s="14">
        <v>1770</v>
      </c>
    </row>
    <row r="89" spans="1:3" x14ac:dyDescent="0.25">
      <c r="A89" s="32" t="s">
        <v>27</v>
      </c>
      <c r="B89" s="12">
        <v>1</v>
      </c>
      <c r="C89" s="14">
        <v>1771</v>
      </c>
    </row>
    <row r="90" spans="1:3" x14ac:dyDescent="0.25">
      <c r="A90" s="32" t="s">
        <v>27</v>
      </c>
      <c r="B90" s="12">
        <v>1</v>
      </c>
      <c r="C90" s="14">
        <v>1772</v>
      </c>
    </row>
    <row r="91" spans="1:3" x14ac:dyDescent="0.25">
      <c r="A91" s="32" t="s">
        <v>24</v>
      </c>
      <c r="B91" s="12">
        <v>1</v>
      </c>
      <c r="C91" s="14">
        <v>1773</v>
      </c>
    </row>
    <row r="92" spans="1:3" x14ac:dyDescent="0.25">
      <c r="A92" s="32" t="s">
        <v>24</v>
      </c>
      <c r="B92" s="12">
        <v>1</v>
      </c>
      <c r="C92" s="14">
        <v>1774</v>
      </c>
    </row>
    <row r="93" spans="1:3" x14ac:dyDescent="0.25">
      <c r="A93" s="32" t="s">
        <v>24</v>
      </c>
      <c r="B93" s="12">
        <v>1</v>
      </c>
      <c r="C93" s="14">
        <v>1775</v>
      </c>
    </row>
    <row r="94" spans="1:3" x14ac:dyDescent="0.25">
      <c r="A94" s="32" t="s">
        <v>24</v>
      </c>
      <c r="B94" s="12">
        <v>1</v>
      </c>
      <c r="C94" s="14">
        <v>1776</v>
      </c>
    </row>
    <row r="95" spans="1:3" x14ac:dyDescent="0.25">
      <c r="A95" s="32" t="s">
        <v>24</v>
      </c>
      <c r="B95" s="12">
        <v>1</v>
      </c>
      <c r="C95" s="14">
        <v>1777</v>
      </c>
    </row>
    <row r="96" spans="1:3" x14ac:dyDescent="0.25">
      <c r="A96" s="32" t="s">
        <v>25</v>
      </c>
      <c r="B96" s="12">
        <v>1</v>
      </c>
      <c r="C96" s="14">
        <v>1778</v>
      </c>
    </row>
    <row r="97" spans="1:3" x14ac:dyDescent="0.25">
      <c r="A97" s="32" t="s">
        <v>25</v>
      </c>
      <c r="B97" s="12">
        <v>1</v>
      </c>
      <c r="C97" s="14">
        <v>1779</v>
      </c>
    </row>
    <row r="98" spans="1:3" x14ac:dyDescent="0.25">
      <c r="A98" s="32" t="s">
        <v>25</v>
      </c>
      <c r="B98" s="12">
        <v>1</v>
      </c>
      <c r="C98" s="14">
        <v>1780</v>
      </c>
    </row>
    <row r="99" spans="1:3" x14ac:dyDescent="0.25">
      <c r="A99" s="32" t="s">
        <v>24</v>
      </c>
      <c r="B99" s="12">
        <v>1</v>
      </c>
      <c r="C99" s="14">
        <v>1781</v>
      </c>
    </row>
    <row r="100" spans="1:3" x14ac:dyDescent="0.25">
      <c r="A100" s="32" t="s">
        <v>27</v>
      </c>
      <c r="B100" s="12">
        <v>1</v>
      </c>
      <c r="C100" s="14">
        <v>1782</v>
      </c>
    </row>
    <row r="101" spans="1:3" x14ac:dyDescent="0.25">
      <c r="A101" s="32" t="s">
        <v>28</v>
      </c>
      <c r="B101" s="12">
        <v>1</v>
      </c>
      <c r="C101" s="14">
        <v>2103</v>
      </c>
    </row>
    <row r="102" spans="1:3" x14ac:dyDescent="0.25">
      <c r="A102" s="32" t="s">
        <v>28</v>
      </c>
      <c r="B102" s="12">
        <v>1</v>
      </c>
      <c r="C102" s="14">
        <v>2105</v>
      </c>
    </row>
    <row r="103" spans="1:3" x14ac:dyDescent="0.25">
      <c r="A103" s="32" t="s">
        <v>28</v>
      </c>
      <c r="B103" s="12">
        <v>1</v>
      </c>
      <c r="C103" s="14">
        <v>2106</v>
      </c>
    </row>
    <row r="104" spans="1:3" x14ac:dyDescent="0.25">
      <c r="A104" s="32" t="s">
        <v>18</v>
      </c>
      <c r="B104" s="12">
        <v>1</v>
      </c>
      <c r="C104" s="14">
        <v>2107</v>
      </c>
    </row>
    <row r="105" spans="1:3" x14ac:dyDescent="0.25">
      <c r="A105" s="32" t="s">
        <v>17</v>
      </c>
      <c r="B105" s="12">
        <v>1</v>
      </c>
      <c r="C105" s="14">
        <v>2108</v>
      </c>
    </row>
    <row r="106" spans="1:3" x14ac:dyDescent="0.25">
      <c r="A106" s="32" t="s">
        <v>29</v>
      </c>
      <c r="B106" s="12">
        <v>1</v>
      </c>
      <c r="C106" s="14">
        <v>2109</v>
      </c>
    </row>
    <row r="107" spans="1:3" x14ac:dyDescent="0.25">
      <c r="A107" s="32" t="s">
        <v>29</v>
      </c>
      <c r="B107" s="12">
        <v>1</v>
      </c>
      <c r="C107" s="14">
        <v>2111</v>
      </c>
    </row>
    <row r="108" spans="1:3" x14ac:dyDescent="0.25">
      <c r="A108" s="32" t="s">
        <v>29</v>
      </c>
      <c r="B108" s="12">
        <v>1</v>
      </c>
      <c r="C108" s="14">
        <v>2112</v>
      </c>
    </row>
    <row r="109" spans="1:3" x14ac:dyDescent="0.25">
      <c r="A109" s="32" t="s">
        <v>29</v>
      </c>
      <c r="B109" s="12">
        <v>1</v>
      </c>
      <c r="C109" s="14">
        <v>2113</v>
      </c>
    </row>
    <row r="110" spans="1:3" x14ac:dyDescent="0.25">
      <c r="A110" s="32" t="s">
        <v>16</v>
      </c>
      <c r="B110" s="12">
        <v>1</v>
      </c>
      <c r="C110" s="14">
        <v>2114</v>
      </c>
    </row>
    <row r="111" spans="1:3" x14ac:dyDescent="0.25">
      <c r="A111" s="32" t="s">
        <v>30</v>
      </c>
      <c r="B111" s="12">
        <v>1</v>
      </c>
      <c r="C111" s="14">
        <v>2115</v>
      </c>
    </row>
    <row r="112" spans="1:3" x14ac:dyDescent="0.25">
      <c r="A112" s="32" t="s">
        <v>30</v>
      </c>
      <c r="B112" s="12">
        <v>1</v>
      </c>
      <c r="C112" s="14">
        <v>2116</v>
      </c>
    </row>
    <row r="113" spans="1:3" x14ac:dyDescent="0.25">
      <c r="A113" s="32" t="s">
        <v>30</v>
      </c>
      <c r="B113" s="12">
        <v>1</v>
      </c>
      <c r="C113" s="14">
        <v>2117</v>
      </c>
    </row>
    <row r="114" spans="1:3" x14ac:dyDescent="0.25">
      <c r="A114" s="32" t="s">
        <v>15</v>
      </c>
      <c r="B114" s="12">
        <v>1</v>
      </c>
      <c r="C114" s="14">
        <v>2118</v>
      </c>
    </row>
    <row r="115" spans="1:3" x14ac:dyDescent="0.25">
      <c r="A115" s="32" t="s">
        <v>31</v>
      </c>
      <c r="B115" s="12">
        <v>1</v>
      </c>
      <c r="C115" s="14">
        <v>2119</v>
      </c>
    </row>
    <row r="116" spans="1:3" x14ac:dyDescent="0.25">
      <c r="A116" s="32" t="s">
        <v>31</v>
      </c>
      <c r="B116" s="12">
        <v>1</v>
      </c>
      <c r="C116" s="14">
        <v>2120</v>
      </c>
    </row>
    <row r="117" spans="1:3" x14ac:dyDescent="0.25">
      <c r="A117" s="32" t="s">
        <v>32</v>
      </c>
      <c r="B117" s="12">
        <v>1</v>
      </c>
      <c r="C117" s="14">
        <v>2121</v>
      </c>
    </row>
    <row r="118" spans="1:3" x14ac:dyDescent="0.25">
      <c r="A118" s="32" t="s">
        <v>32</v>
      </c>
      <c r="B118" s="12">
        <v>1</v>
      </c>
      <c r="C118" s="14">
        <v>2122</v>
      </c>
    </row>
    <row r="119" spans="1:3" x14ac:dyDescent="0.25">
      <c r="A119" s="32" t="s">
        <v>32</v>
      </c>
      <c r="B119" s="12">
        <v>1</v>
      </c>
      <c r="C119" s="14">
        <v>2123</v>
      </c>
    </row>
    <row r="120" spans="1:3" x14ac:dyDescent="0.25">
      <c r="A120" s="32" t="s">
        <v>32</v>
      </c>
      <c r="B120" s="12">
        <v>1</v>
      </c>
      <c r="C120" s="14">
        <v>2124</v>
      </c>
    </row>
    <row r="121" spans="1:3" x14ac:dyDescent="0.25">
      <c r="A121" s="32" t="s">
        <v>33</v>
      </c>
      <c r="B121" s="12">
        <v>1</v>
      </c>
      <c r="C121" s="14">
        <v>2125</v>
      </c>
    </row>
    <row r="122" spans="1:3" x14ac:dyDescent="0.25">
      <c r="A122" s="32" t="s">
        <v>33</v>
      </c>
      <c r="B122" s="12">
        <v>1</v>
      </c>
      <c r="C122" s="14">
        <v>2126</v>
      </c>
    </row>
    <row r="123" spans="1:3" x14ac:dyDescent="0.25">
      <c r="A123" s="32" t="s">
        <v>33</v>
      </c>
      <c r="B123" s="12">
        <v>1</v>
      </c>
      <c r="C123" s="14">
        <v>2127</v>
      </c>
    </row>
    <row r="124" spans="1:3" x14ac:dyDescent="0.25">
      <c r="A124" s="32" t="s">
        <v>33</v>
      </c>
      <c r="B124" s="12">
        <v>1</v>
      </c>
      <c r="C124" s="14">
        <v>2128</v>
      </c>
    </row>
    <row r="125" spans="1:3" x14ac:dyDescent="0.25">
      <c r="A125" s="32" t="s">
        <v>33</v>
      </c>
      <c r="B125" s="12">
        <v>1</v>
      </c>
      <c r="C125" s="14">
        <v>2129</v>
      </c>
    </row>
    <row r="126" spans="1:3" x14ac:dyDescent="0.25">
      <c r="A126" s="32" t="s">
        <v>33</v>
      </c>
      <c r="B126" s="12">
        <v>1</v>
      </c>
      <c r="C126" s="14">
        <v>2130</v>
      </c>
    </row>
    <row r="127" spans="1:3" x14ac:dyDescent="0.25">
      <c r="A127" s="32" t="s">
        <v>33</v>
      </c>
      <c r="B127" s="12">
        <v>1</v>
      </c>
      <c r="C127" s="14">
        <v>2131</v>
      </c>
    </row>
    <row r="128" spans="1:3" x14ac:dyDescent="0.25">
      <c r="A128" s="32" t="s">
        <v>33</v>
      </c>
      <c r="B128" s="12">
        <v>1</v>
      </c>
      <c r="C128" s="14">
        <v>2132</v>
      </c>
    </row>
    <row r="129" spans="1:3" x14ac:dyDescent="0.25">
      <c r="A129" s="32" t="s">
        <v>33</v>
      </c>
      <c r="B129" s="12">
        <v>1</v>
      </c>
      <c r="C129" s="14">
        <v>2133</v>
      </c>
    </row>
    <row r="130" spans="1:3" x14ac:dyDescent="0.25">
      <c r="A130" s="32" t="s">
        <v>33</v>
      </c>
      <c r="B130" s="12">
        <v>1</v>
      </c>
      <c r="C130" s="14">
        <v>2134</v>
      </c>
    </row>
    <row r="131" spans="1:3" x14ac:dyDescent="0.25">
      <c r="A131" s="32" t="s">
        <v>34</v>
      </c>
      <c r="B131" s="12">
        <v>1</v>
      </c>
      <c r="C131" s="14">
        <v>2135</v>
      </c>
    </row>
    <row r="132" spans="1:3" x14ac:dyDescent="0.25">
      <c r="A132" s="32" t="s">
        <v>35</v>
      </c>
      <c r="B132" s="12">
        <v>1</v>
      </c>
      <c r="C132" s="14">
        <v>2183</v>
      </c>
    </row>
    <row r="133" spans="1:3" x14ac:dyDescent="0.25">
      <c r="A133" s="32" t="s">
        <v>35</v>
      </c>
      <c r="B133" s="12">
        <v>1</v>
      </c>
      <c r="C133" s="14">
        <v>2184</v>
      </c>
    </row>
    <row r="134" spans="1:3" x14ac:dyDescent="0.25">
      <c r="A134" s="32" t="s">
        <v>35</v>
      </c>
      <c r="B134" s="12">
        <v>1</v>
      </c>
      <c r="C134" s="14">
        <v>2186</v>
      </c>
    </row>
    <row r="135" spans="1:3" x14ac:dyDescent="0.25">
      <c r="A135" s="32" t="s">
        <v>35</v>
      </c>
      <c r="B135" s="12">
        <v>1</v>
      </c>
      <c r="C135" s="14">
        <v>2187</v>
      </c>
    </row>
    <row r="136" spans="1:3" x14ac:dyDescent="0.25">
      <c r="A136" s="32" t="s">
        <v>34</v>
      </c>
      <c r="B136" s="12">
        <v>1</v>
      </c>
      <c r="C136" s="14">
        <v>2189</v>
      </c>
    </row>
    <row r="137" spans="1:3" x14ac:dyDescent="0.25">
      <c r="A137" s="32" t="s">
        <v>34</v>
      </c>
      <c r="B137" s="12">
        <v>1</v>
      </c>
      <c r="C137" s="14">
        <v>2190</v>
      </c>
    </row>
    <row r="138" spans="1:3" x14ac:dyDescent="0.25">
      <c r="A138" s="32" t="s">
        <v>34</v>
      </c>
      <c r="B138" s="12">
        <v>1</v>
      </c>
      <c r="C138" s="14">
        <v>2191</v>
      </c>
    </row>
    <row r="139" spans="1:3" x14ac:dyDescent="0.25">
      <c r="A139" s="32" t="s">
        <v>34</v>
      </c>
      <c r="B139" s="12">
        <v>1</v>
      </c>
      <c r="C139" s="14">
        <v>2192</v>
      </c>
    </row>
    <row r="140" spans="1:3" x14ac:dyDescent="0.25">
      <c r="A140" s="32" t="s">
        <v>36</v>
      </c>
      <c r="B140" s="12">
        <v>1</v>
      </c>
      <c r="C140" s="14">
        <v>2193</v>
      </c>
    </row>
    <row r="141" spans="1:3" x14ac:dyDescent="0.25">
      <c r="A141" s="32" t="s">
        <v>36</v>
      </c>
      <c r="B141" s="12">
        <v>1</v>
      </c>
      <c r="C141" s="14">
        <v>2194</v>
      </c>
    </row>
    <row r="142" spans="1:3" x14ac:dyDescent="0.25">
      <c r="A142" s="32" t="s">
        <v>36</v>
      </c>
      <c r="B142" s="12">
        <v>1</v>
      </c>
      <c r="C142" s="14">
        <v>2195</v>
      </c>
    </row>
    <row r="143" spans="1:3" x14ac:dyDescent="0.25">
      <c r="A143" s="32" t="s">
        <v>36</v>
      </c>
      <c r="B143" s="12">
        <v>1</v>
      </c>
      <c r="C143" s="14">
        <v>2196</v>
      </c>
    </row>
    <row r="144" spans="1:3" x14ac:dyDescent="0.25">
      <c r="A144" s="32" t="s">
        <v>36</v>
      </c>
      <c r="B144" s="12">
        <v>1</v>
      </c>
      <c r="C144" s="14">
        <v>2197</v>
      </c>
    </row>
    <row r="145" spans="1:3" x14ac:dyDescent="0.25">
      <c r="A145" s="32" t="s">
        <v>37</v>
      </c>
      <c r="B145" s="12">
        <v>1</v>
      </c>
      <c r="C145" s="14">
        <v>2198</v>
      </c>
    </row>
    <row r="146" spans="1:3" x14ac:dyDescent="0.25">
      <c r="A146" s="32" t="s">
        <v>37</v>
      </c>
      <c r="B146" s="12">
        <v>1</v>
      </c>
      <c r="C146" s="14">
        <v>2199</v>
      </c>
    </row>
    <row r="147" spans="1:3" x14ac:dyDescent="0.25">
      <c r="A147" s="32" t="s">
        <v>37</v>
      </c>
      <c r="B147" s="12">
        <v>1</v>
      </c>
      <c r="C147" s="14">
        <v>2200</v>
      </c>
    </row>
    <row r="148" spans="1:3" x14ac:dyDescent="0.25">
      <c r="A148" s="32" t="s">
        <v>37</v>
      </c>
      <c r="B148" s="12">
        <v>1</v>
      </c>
      <c r="C148" s="14">
        <v>2201</v>
      </c>
    </row>
    <row r="149" spans="1:3" x14ac:dyDescent="0.25">
      <c r="A149" s="32" t="s">
        <v>38</v>
      </c>
      <c r="B149" s="12">
        <v>1</v>
      </c>
      <c r="C149" s="14">
        <v>2202</v>
      </c>
    </row>
    <row r="150" spans="1:3" x14ac:dyDescent="0.25">
      <c r="A150" s="32" t="s">
        <v>38</v>
      </c>
      <c r="B150" s="12">
        <v>1</v>
      </c>
      <c r="C150" s="14">
        <v>2203</v>
      </c>
    </row>
    <row r="151" spans="1:3" x14ac:dyDescent="0.25">
      <c r="A151" s="32" t="s">
        <v>38</v>
      </c>
      <c r="B151" s="12">
        <v>1</v>
      </c>
      <c r="C151" s="14">
        <v>2204</v>
      </c>
    </row>
    <row r="152" spans="1:3" x14ac:dyDescent="0.25">
      <c r="A152" s="32" t="s">
        <v>38</v>
      </c>
      <c r="B152" s="12">
        <v>1</v>
      </c>
      <c r="C152" s="14">
        <v>2205</v>
      </c>
    </row>
    <row r="153" spans="1:3" x14ac:dyDescent="0.25">
      <c r="A153" s="32" t="s">
        <v>39</v>
      </c>
      <c r="B153" s="12">
        <v>1</v>
      </c>
      <c r="C153" s="14">
        <v>2206</v>
      </c>
    </row>
    <row r="154" spans="1:3" x14ac:dyDescent="0.25">
      <c r="A154" s="32" t="s">
        <v>39</v>
      </c>
      <c r="B154" s="12">
        <v>1</v>
      </c>
      <c r="C154" s="14">
        <v>2207</v>
      </c>
    </row>
    <row r="155" spans="1:3" x14ac:dyDescent="0.25">
      <c r="A155" s="32" t="s">
        <v>39</v>
      </c>
      <c r="B155" s="12">
        <v>1</v>
      </c>
      <c r="C155" s="14">
        <v>2208</v>
      </c>
    </row>
    <row r="156" spans="1:3" x14ac:dyDescent="0.25">
      <c r="A156" s="32" t="s">
        <v>39</v>
      </c>
      <c r="B156" s="12">
        <v>1</v>
      </c>
      <c r="C156" s="14">
        <v>2209</v>
      </c>
    </row>
    <row r="157" spans="1:3" x14ac:dyDescent="0.25">
      <c r="A157" s="32" t="s">
        <v>39</v>
      </c>
      <c r="B157" s="12">
        <v>1</v>
      </c>
      <c r="C157" s="14">
        <v>2210</v>
      </c>
    </row>
    <row r="158" spans="1:3" x14ac:dyDescent="0.25">
      <c r="A158" s="32" t="s">
        <v>40</v>
      </c>
      <c r="B158" s="12">
        <v>1</v>
      </c>
      <c r="C158" s="14">
        <v>2211</v>
      </c>
    </row>
    <row r="159" spans="1:3" x14ac:dyDescent="0.25">
      <c r="A159" s="32" t="s">
        <v>40</v>
      </c>
      <c r="B159" s="12">
        <v>1</v>
      </c>
      <c r="C159" s="14">
        <v>2212</v>
      </c>
    </row>
    <row r="160" spans="1:3" x14ac:dyDescent="0.25">
      <c r="A160" s="32" t="s">
        <v>41</v>
      </c>
      <c r="B160" s="12">
        <v>1</v>
      </c>
      <c r="C160" s="14">
        <v>2213</v>
      </c>
    </row>
    <row r="161" spans="1:3" x14ac:dyDescent="0.25">
      <c r="A161" s="32" t="s">
        <v>1</v>
      </c>
      <c r="B161" s="12">
        <v>1</v>
      </c>
      <c r="C161" s="14">
        <v>2518</v>
      </c>
    </row>
    <row r="162" spans="1:3" x14ac:dyDescent="0.25">
      <c r="A162" s="32" t="s">
        <v>3</v>
      </c>
      <c r="B162" s="12">
        <v>1</v>
      </c>
      <c r="C162" s="14">
        <v>2519</v>
      </c>
    </row>
    <row r="163" spans="1:3" x14ac:dyDescent="0.25">
      <c r="A163" s="32" t="s">
        <v>42</v>
      </c>
      <c r="B163" s="12">
        <v>1</v>
      </c>
      <c r="C163" s="14">
        <v>2574</v>
      </c>
    </row>
    <row r="164" spans="1:3" x14ac:dyDescent="0.25">
      <c r="A164" s="32" t="s">
        <v>42</v>
      </c>
      <c r="B164" s="12">
        <v>1</v>
      </c>
      <c r="C164" s="14">
        <v>2575</v>
      </c>
    </row>
    <row r="165" spans="1:3" x14ac:dyDescent="0.25">
      <c r="A165" s="32" t="s">
        <v>43</v>
      </c>
      <c r="B165" s="12">
        <v>1</v>
      </c>
      <c r="C165" s="14">
        <v>2576</v>
      </c>
    </row>
    <row r="166" spans="1:3" x14ac:dyDescent="0.25">
      <c r="A166" s="32" t="s">
        <v>6</v>
      </c>
      <c r="B166" s="12">
        <v>2</v>
      </c>
      <c r="C166" s="14">
        <v>28</v>
      </c>
    </row>
    <row r="167" spans="1:3" x14ac:dyDescent="0.25">
      <c r="A167" s="32" t="s">
        <v>44</v>
      </c>
      <c r="B167" s="12">
        <v>2</v>
      </c>
      <c r="C167" s="14">
        <v>29</v>
      </c>
    </row>
    <row r="168" spans="1:3" x14ac:dyDescent="0.25">
      <c r="A168" s="32" t="s">
        <v>45</v>
      </c>
      <c r="B168" s="12">
        <v>2</v>
      </c>
      <c r="C168" s="14">
        <v>30</v>
      </c>
    </row>
    <row r="169" spans="1:3" x14ac:dyDescent="0.25">
      <c r="A169" s="32" t="s">
        <v>45</v>
      </c>
      <c r="B169" s="12">
        <v>2</v>
      </c>
      <c r="C169" s="14">
        <v>31</v>
      </c>
    </row>
    <row r="170" spans="1:3" x14ac:dyDescent="0.25">
      <c r="A170" s="32" t="s">
        <v>46</v>
      </c>
      <c r="B170" s="12">
        <v>2</v>
      </c>
      <c r="C170" s="14">
        <v>32</v>
      </c>
    </row>
    <row r="171" spans="1:3" x14ac:dyDescent="0.25">
      <c r="A171" s="32" t="s">
        <v>46</v>
      </c>
      <c r="B171" s="12">
        <v>2</v>
      </c>
      <c r="C171" s="14">
        <v>33</v>
      </c>
    </row>
    <row r="172" spans="1:3" x14ac:dyDescent="0.25">
      <c r="A172" s="32" t="s">
        <v>46</v>
      </c>
      <c r="B172" s="12">
        <v>2</v>
      </c>
      <c r="C172" s="14">
        <v>34</v>
      </c>
    </row>
    <row r="173" spans="1:3" x14ac:dyDescent="0.25">
      <c r="A173" s="32" t="s">
        <v>46</v>
      </c>
      <c r="B173" s="12">
        <v>2</v>
      </c>
      <c r="C173" s="14">
        <v>35</v>
      </c>
    </row>
    <row r="174" spans="1:3" x14ac:dyDescent="0.25">
      <c r="A174" s="32" t="s">
        <v>46</v>
      </c>
      <c r="B174" s="12">
        <v>2</v>
      </c>
      <c r="C174" s="14">
        <v>36</v>
      </c>
    </row>
    <row r="175" spans="1:3" x14ac:dyDescent="0.25">
      <c r="A175" s="32" t="s">
        <v>45</v>
      </c>
      <c r="B175" s="12">
        <v>2</v>
      </c>
      <c r="C175" s="14">
        <v>38</v>
      </c>
    </row>
    <row r="176" spans="1:3" x14ac:dyDescent="0.25">
      <c r="A176" s="32" t="s">
        <v>45</v>
      </c>
      <c r="B176" s="12">
        <v>2</v>
      </c>
      <c r="C176" s="14">
        <v>39</v>
      </c>
    </row>
    <row r="177" spans="1:3" x14ac:dyDescent="0.25">
      <c r="A177" s="32" t="s">
        <v>45</v>
      </c>
      <c r="B177" s="12">
        <v>2</v>
      </c>
      <c r="C177" s="14">
        <v>40</v>
      </c>
    </row>
    <row r="178" spans="1:3" x14ac:dyDescent="0.25">
      <c r="A178" s="32" t="s">
        <v>45</v>
      </c>
      <c r="B178" s="12">
        <v>2</v>
      </c>
      <c r="C178" s="14">
        <v>41</v>
      </c>
    </row>
    <row r="179" spans="1:3" x14ac:dyDescent="0.25">
      <c r="A179" s="32" t="s">
        <v>47</v>
      </c>
      <c r="B179" s="12">
        <v>2</v>
      </c>
      <c r="C179" s="14">
        <v>42</v>
      </c>
    </row>
    <row r="180" spans="1:3" x14ac:dyDescent="0.25">
      <c r="A180" s="32" t="s">
        <v>47</v>
      </c>
      <c r="B180" s="12">
        <v>2</v>
      </c>
      <c r="C180" s="14">
        <v>43</v>
      </c>
    </row>
    <row r="181" spans="1:3" x14ac:dyDescent="0.25">
      <c r="A181" s="32" t="s">
        <v>47</v>
      </c>
      <c r="B181" s="12">
        <v>2</v>
      </c>
      <c r="C181" s="14">
        <v>44</v>
      </c>
    </row>
    <row r="182" spans="1:3" x14ac:dyDescent="0.25">
      <c r="A182" s="32" t="s">
        <v>47</v>
      </c>
      <c r="B182" s="12">
        <v>2</v>
      </c>
      <c r="C182" s="14">
        <v>45</v>
      </c>
    </row>
    <row r="183" spans="1:3" x14ac:dyDescent="0.25">
      <c r="A183" s="32" t="s">
        <v>48</v>
      </c>
      <c r="B183" s="12">
        <v>2</v>
      </c>
      <c r="C183" s="14">
        <v>46</v>
      </c>
    </row>
    <row r="184" spans="1:3" x14ac:dyDescent="0.25">
      <c r="A184" s="32" t="s">
        <v>48</v>
      </c>
      <c r="B184" s="12">
        <v>2</v>
      </c>
      <c r="C184" s="14">
        <v>47</v>
      </c>
    </row>
    <row r="185" spans="1:3" x14ac:dyDescent="0.25">
      <c r="A185" s="32" t="s">
        <v>48</v>
      </c>
      <c r="B185" s="12">
        <v>2</v>
      </c>
      <c r="C185" s="14">
        <v>48</v>
      </c>
    </row>
    <row r="186" spans="1:3" x14ac:dyDescent="0.25">
      <c r="A186" s="32" t="s">
        <v>48</v>
      </c>
      <c r="B186" s="12">
        <v>2</v>
      </c>
      <c r="C186" s="14">
        <v>49</v>
      </c>
    </row>
    <row r="187" spans="1:3" x14ac:dyDescent="0.25">
      <c r="A187" s="32" t="s">
        <v>48</v>
      </c>
      <c r="B187" s="12">
        <v>2</v>
      </c>
      <c r="C187" s="14">
        <v>50</v>
      </c>
    </row>
    <row r="188" spans="1:3" x14ac:dyDescent="0.25">
      <c r="A188" s="32" t="s">
        <v>48</v>
      </c>
      <c r="B188" s="12">
        <v>2</v>
      </c>
      <c r="C188" s="14">
        <v>51</v>
      </c>
    </row>
    <row r="189" spans="1:3" x14ac:dyDescent="0.25">
      <c r="A189" s="32" t="s">
        <v>48</v>
      </c>
      <c r="B189" s="12">
        <v>2</v>
      </c>
      <c r="C189" s="14">
        <v>52</v>
      </c>
    </row>
    <row r="190" spans="1:3" x14ac:dyDescent="0.25">
      <c r="A190" s="32" t="s">
        <v>48</v>
      </c>
      <c r="B190" s="12">
        <v>2</v>
      </c>
      <c r="C190" s="14">
        <v>53</v>
      </c>
    </row>
    <row r="191" spans="1:3" x14ac:dyDescent="0.25">
      <c r="A191" s="32" t="s">
        <v>48</v>
      </c>
      <c r="B191" s="12">
        <v>2</v>
      </c>
      <c r="C191" s="14">
        <v>54</v>
      </c>
    </row>
    <row r="192" spans="1:3" x14ac:dyDescent="0.25">
      <c r="A192" s="32" t="s">
        <v>49</v>
      </c>
      <c r="B192" s="12">
        <v>2</v>
      </c>
      <c r="C192" s="14">
        <v>55</v>
      </c>
    </row>
    <row r="193" spans="1:3" x14ac:dyDescent="0.25">
      <c r="A193" s="32" t="s">
        <v>49</v>
      </c>
      <c r="B193" s="12">
        <v>2</v>
      </c>
      <c r="C193" s="14">
        <v>56</v>
      </c>
    </row>
    <row r="194" spans="1:3" x14ac:dyDescent="0.25">
      <c r="A194" s="32" t="s">
        <v>49</v>
      </c>
      <c r="B194" s="12">
        <v>2</v>
      </c>
      <c r="C194" s="14">
        <v>57</v>
      </c>
    </row>
    <row r="195" spans="1:3" x14ac:dyDescent="0.25">
      <c r="A195" s="32" t="s">
        <v>49</v>
      </c>
      <c r="B195" s="12">
        <v>2</v>
      </c>
      <c r="C195" s="14">
        <v>58</v>
      </c>
    </row>
    <row r="196" spans="1:3" x14ac:dyDescent="0.25">
      <c r="A196" s="32" t="s">
        <v>49</v>
      </c>
      <c r="B196" s="12">
        <v>2</v>
      </c>
      <c r="C196" s="14">
        <v>59</v>
      </c>
    </row>
    <row r="197" spans="1:3" x14ac:dyDescent="0.25">
      <c r="A197" s="32" t="s">
        <v>49</v>
      </c>
      <c r="B197" s="12">
        <v>2</v>
      </c>
      <c r="C197" s="14">
        <v>60</v>
      </c>
    </row>
    <row r="198" spans="1:3" x14ac:dyDescent="0.25">
      <c r="A198" s="32" t="s">
        <v>50</v>
      </c>
      <c r="B198" s="12">
        <v>2</v>
      </c>
      <c r="C198" s="14">
        <v>61</v>
      </c>
    </row>
    <row r="199" spans="1:3" x14ac:dyDescent="0.25">
      <c r="A199" s="32" t="s">
        <v>50</v>
      </c>
      <c r="B199" s="12">
        <v>2</v>
      </c>
      <c r="C199" s="14">
        <v>62</v>
      </c>
    </row>
    <row r="200" spans="1:3" x14ac:dyDescent="0.25">
      <c r="A200" s="32" t="s">
        <v>50</v>
      </c>
      <c r="B200" s="12">
        <v>2</v>
      </c>
      <c r="C200" s="14">
        <v>63</v>
      </c>
    </row>
    <row r="201" spans="1:3" x14ac:dyDescent="0.25">
      <c r="A201" s="32" t="s">
        <v>50</v>
      </c>
      <c r="B201" s="12">
        <v>2</v>
      </c>
      <c r="C201" s="14">
        <v>64</v>
      </c>
    </row>
    <row r="202" spans="1:3" x14ac:dyDescent="0.25">
      <c r="A202" s="32" t="s">
        <v>50</v>
      </c>
      <c r="B202" s="12">
        <v>2</v>
      </c>
      <c r="C202" s="14">
        <v>65</v>
      </c>
    </row>
    <row r="203" spans="1:3" x14ac:dyDescent="0.25">
      <c r="A203" s="32" t="s">
        <v>50</v>
      </c>
      <c r="B203" s="12">
        <v>2</v>
      </c>
      <c r="C203" s="14">
        <v>66</v>
      </c>
    </row>
    <row r="204" spans="1:3" x14ac:dyDescent="0.25">
      <c r="A204" s="32" t="s">
        <v>51</v>
      </c>
      <c r="B204" s="12">
        <v>2</v>
      </c>
      <c r="C204" s="14">
        <v>120</v>
      </c>
    </row>
    <row r="205" spans="1:3" x14ac:dyDescent="0.25">
      <c r="A205" s="32" t="s">
        <v>51</v>
      </c>
      <c r="B205" s="12">
        <v>2</v>
      </c>
      <c r="C205" s="14">
        <v>121</v>
      </c>
    </row>
    <row r="206" spans="1:3" x14ac:dyDescent="0.25">
      <c r="A206" s="32" t="s">
        <v>51</v>
      </c>
      <c r="B206" s="12">
        <v>2</v>
      </c>
      <c r="C206" s="14">
        <v>122</v>
      </c>
    </row>
    <row r="207" spans="1:3" x14ac:dyDescent="0.25">
      <c r="A207" s="32" t="s">
        <v>51</v>
      </c>
      <c r="B207" s="12">
        <v>2</v>
      </c>
      <c r="C207" s="14">
        <v>123</v>
      </c>
    </row>
    <row r="208" spans="1:3" x14ac:dyDescent="0.25">
      <c r="A208" s="32" t="s">
        <v>52</v>
      </c>
      <c r="B208" s="12">
        <v>2</v>
      </c>
      <c r="C208" s="14">
        <v>124</v>
      </c>
    </row>
    <row r="209" spans="1:3" x14ac:dyDescent="0.25">
      <c r="A209" s="32" t="s">
        <v>52</v>
      </c>
      <c r="B209" s="12">
        <v>2</v>
      </c>
      <c r="C209" s="14">
        <v>125</v>
      </c>
    </row>
    <row r="210" spans="1:3" x14ac:dyDescent="0.25">
      <c r="A210" s="32" t="s">
        <v>52</v>
      </c>
      <c r="B210" s="12">
        <v>2</v>
      </c>
      <c r="C210" s="14">
        <v>126</v>
      </c>
    </row>
    <row r="211" spans="1:3" x14ac:dyDescent="0.25">
      <c r="A211" s="32" t="s">
        <v>52</v>
      </c>
      <c r="B211" s="12">
        <v>2</v>
      </c>
      <c r="C211" s="14">
        <v>127</v>
      </c>
    </row>
    <row r="212" spans="1:3" x14ac:dyDescent="0.25">
      <c r="A212" s="32" t="s">
        <v>52</v>
      </c>
      <c r="B212" s="12">
        <v>2</v>
      </c>
      <c r="C212" s="14">
        <v>128</v>
      </c>
    </row>
    <row r="213" spans="1:3" x14ac:dyDescent="0.25">
      <c r="A213" s="32" t="s">
        <v>52</v>
      </c>
      <c r="B213" s="12">
        <v>2</v>
      </c>
      <c r="C213" s="14">
        <v>129</v>
      </c>
    </row>
    <row r="214" spans="1:3" x14ac:dyDescent="0.25">
      <c r="A214" s="32" t="s">
        <v>44</v>
      </c>
      <c r="B214" s="12">
        <v>2</v>
      </c>
      <c r="C214" s="14">
        <v>130</v>
      </c>
    </row>
    <row r="215" spans="1:3" x14ac:dyDescent="0.25">
      <c r="A215" s="32" t="s">
        <v>44</v>
      </c>
      <c r="B215" s="12">
        <v>2</v>
      </c>
      <c r="C215" s="14">
        <v>131</v>
      </c>
    </row>
    <row r="216" spans="1:3" x14ac:dyDescent="0.25">
      <c r="A216" s="32" t="s">
        <v>53</v>
      </c>
      <c r="B216" s="12">
        <v>2</v>
      </c>
      <c r="C216" s="14">
        <v>132</v>
      </c>
    </row>
    <row r="217" spans="1:3" x14ac:dyDescent="0.25">
      <c r="A217" s="32" t="s">
        <v>53</v>
      </c>
      <c r="B217" s="12">
        <v>2</v>
      </c>
      <c r="C217" s="14">
        <v>133</v>
      </c>
    </row>
    <row r="218" spans="1:3" x14ac:dyDescent="0.25">
      <c r="A218" s="32" t="s">
        <v>53</v>
      </c>
      <c r="B218" s="12">
        <v>2</v>
      </c>
      <c r="C218" s="14">
        <v>134</v>
      </c>
    </row>
    <row r="219" spans="1:3" x14ac:dyDescent="0.25">
      <c r="A219" s="32" t="s">
        <v>53</v>
      </c>
      <c r="B219" s="12">
        <v>2</v>
      </c>
      <c r="C219" s="14">
        <v>135</v>
      </c>
    </row>
    <row r="220" spans="1:3" x14ac:dyDescent="0.25">
      <c r="A220" s="32" t="s">
        <v>53</v>
      </c>
      <c r="B220" s="12">
        <v>2</v>
      </c>
      <c r="C220" s="14">
        <v>136</v>
      </c>
    </row>
    <row r="221" spans="1:3" x14ac:dyDescent="0.25">
      <c r="A221" s="32" t="s">
        <v>53</v>
      </c>
      <c r="B221" s="12">
        <v>2</v>
      </c>
      <c r="C221" s="14">
        <v>137</v>
      </c>
    </row>
    <row r="222" spans="1:3" x14ac:dyDescent="0.25">
      <c r="A222" s="32" t="s">
        <v>53</v>
      </c>
      <c r="B222" s="12">
        <v>2</v>
      </c>
      <c r="C222" s="14">
        <v>138</v>
      </c>
    </row>
    <row r="223" spans="1:3" x14ac:dyDescent="0.25">
      <c r="A223" s="32" t="s">
        <v>53</v>
      </c>
      <c r="B223" s="12">
        <v>2</v>
      </c>
      <c r="C223" s="14">
        <v>139</v>
      </c>
    </row>
    <row r="224" spans="1:3" x14ac:dyDescent="0.25">
      <c r="A224" s="32" t="s">
        <v>53</v>
      </c>
      <c r="B224" s="12">
        <v>2</v>
      </c>
      <c r="C224" s="14">
        <v>140</v>
      </c>
    </row>
    <row r="225" spans="1:3" x14ac:dyDescent="0.25">
      <c r="A225" s="32" t="s">
        <v>54</v>
      </c>
      <c r="B225" s="12">
        <v>2</v>
      </c>
      <c r="C225" s="14">
        <v>141</v>
      </c>
    </row>
    <row r="226" spans="1:3" x14ac:dyDescent="0.25">
      <c r="A226" s="32" t="s">
        <v>54</v>
      </c>
      <c r="B226" s="12">
        <v>2</v>
      </c>
      <c r="C226" s="14">
        <v>142</v>
      </c>
    </row>
    <row r="227" spans="1:3" x14ac:dyDescent="0.25">
      <c r="A227" s="32" t="s">
        <v>54</v>
      </c>
      <c r="B227" s="12">
        <v>2</v>
      </c>
      <c r="C227" s="14">
        <v>143</v>
      </c>
    </row>
    <row r="228" spans="1:3" x14ac:dyDescent="0.25">
      <c r="A228" s="32" t="s">
        <v>54</v>
      </c>
      <c r="B228" s="12">
        <v>2</v>
      </c>
      <c r="C228" s="14">
        <v>144</v>
      </c>
    </row>
    <row r="229" spans="1:3" x14ac:dyDescent="0.25">
      <c r="A229" s="32" t="s">
        <v>54</v>
      </c>
      <c r="B229" s="12">
        <v>2</v>
      </c>
      <c r="C229" s="14">
        <v>145</v>
      </c>
    </row>
    <row r="230" spans="1:3" x14ac:dyDescent="0.25">
      <c r="A230" s="32" t="s">
        <v>54</v>
      </c>
      <c r="B230" s="12">
        <v>2</v>
      </c>
      <c r="C230" s="14">
        <v>146</v>
      </c>
    </row>
    <row r="231" spans="1:3" x14ac:dyDescent="0.25">
      <c r="A231" s="32" t="s">
        <v>55</v>
      </c>
      <c r="B231" s="12">
        <v>2</v>
      </c>
      <c r="C231" s="14">
        <v>147</v>
      </c>
    </row>
    <row r="232" spans="1:3" x14ac:dyDescent="0.25">
      <c r="A232" s="32" t="s">
        <v>55</v>
      </c>
      <c r="B232" s="12">
        <v>2</v>
      </c>
      <c r="C232" s="14">
        <v>148</v>
      </c>
    </row>
    <row r="233" spans="1:3" x14ac:dyDescent="0.25">
      <c r="A233" s="32" t="s">
        <v>55</v>
      </c>
      <c r="B233" s="12">
        <v>2</v>
      </c>
      <c r="C233" s="14">
        <v>149</v>
      </c>
    </row>
    <row r="234" spans="1:3" x14ac:dyDescent="0.25">
      <c r="A234" s="32" t="s">
        <v>55</v>
      </c>
      <c r="B234" s="12">
        <v>2</v>
      </c>
      <c r="C234" s="14">
        <v>150</v>
      </c>
    </row>
    <row r="235" spans="1:3" x14ac:dyDescent="0.25">
      <c r="A235" s="32" t="s">
        <v>55</v>
      </c>
      <c r="B235" s="12">
        <v>2</v>
      </c>
      <c r="C235" s="14">
        <v>151</v>
      </c>
    </row>
    <row r="236" spans="1:3" x14ac:dyDescent="0.25">
      <c r="A236" s="32" t="s">
        <v>55</v>
      </c>
      <c r="B236" s="12">
        <v>2</v>
      </c>
      <c r="C236" s="14">
        <v>152</v>
      </c>
    </row>
    <row r="237" spans="1:3" x14ac:dyDescent="0.25">
      <c r="A237" s="32" t="s">
        <v>56</v>
      </c>
      <c r="B237" s="12">
        <v>2</v>
      </c>
      <c r="C237" s="14">
        <v>153</v>
      </c>
    </row>
    <row r="238" spans="1:3" x14ac:dyDescent="0.25">
      <c r="A238" s="32" t="s">
        <v>56</v>
      </c>
      <c r="B238" s="12">
        <v>2</v>
      </c>
      <c r="C238" s="14">
        <v>154</v>
      </c>
    </row>
    <row r="239" spans="1:3" x14ac:dyDescent="0.25">
      <c r="A239" s="32" t="s">
        <v>56</v>
      </c>
      <c r="B239" s="12">
        <v>2</v>
      </c>
      <c r="C239" s="14">
        <v>155</v>
      </c>
    </row>
    <row r="240" spans="1:3" x14ac:dyDescent="0.25">
      <c r="A240" s="32" t="s">
        <v>56</v>
      </c>
      <c r="B240" s="12">
        <v>2</v>
      </c>
      <c r="C240" s="14">
        <v>156</v>
      </c>
    </row>
    <row r="241" spans="1:3" x14ac:dyDescent="0.25">
      <c r="A241" s="32" t="s">
        <v>57</v>
      </c>
      <c r="B241" s="12">
        <v>2</v>
      </c>
      <c r="C241" s="14">
        <v>157</v>
      </c>
    </row>
    <row r="242" spans="1:3" x14ac:dyDescent="0.25">
      <c r="A242" s="32" t="s">
        <v>57</v>
      </c>
      <c r="B242" s="12">
        <v>2</v>
      </c>
      <c r="C242" s="14">
        <v>158</v>
      </c>
    </row>
    <row r="243" spans="1:3" x14ac:dyDescent="0.25">
      <c r="A243" s="32" t="s">
        <v>57</v>
      </c>
      <c r="B243" s="12">
        <v>2</v>
      </c>
      <c r="C243" s="14">
        <v>159</v>
      </c>
    </row>
    <row r="244" spans="1:3" x14ac:dyDescent="0.25">
      <c r="A244" s="32" t="s">
        <v>57</v>
      </c>
      <c r="B244" s="12">
        <v>2</v>
      </c>
      <c r="C244" s="14">
        <v>160</v>
      </c>
    </row>
    <row r="245" spans="1:3" x14ac:dyDescent="0.25">
      <c r="A245" s="32" t="s">
        <v>58</v>
      </c>
      <c r="B245" s="12">
        <v>2</v>
      </c>
      <c r="C245" s="14">
        <v>161</v>
      </c>
    </row>
    <row r="246" spans="1:3" x14ac:dyDescent="0.25">
      <c r="A246" s="32" t="s">
        <v>58</v>
      </c>
      <c r="B246" s="12">
        <v>2</v>
      </c>
      <c r="C246" s="14">
        <v>162</v>
      </c>
    </row>
    <row r="247" spans="1:3" x14ac:dyDescent="0.25">
      <c r="A247" s="32" t="s">
        <v>58</v>
      </c>
      <c r="B247" s="12">
        <v>2</v>
      </c>
      <c r="C247" s="14">
        <v>163</v>
      </c>
    </row>
    <row r="248" spans="1:3" x14ac:dyDescent="0.25">
      <c r="A248" s="32" t="s">
        <v>58</v>
      </c>
      <c r="B248" s="12">
        <v>2</v>
      </c>
      <c r="C248" s="14">
        <v>164</v>
      </c>
    </row>
    <row r="249" spans="1:3" x14ac:dyDescent="0.25">
      <c r="A249" s="32" t="s">
        <v>58</v>
      </c>
      <c r="B249" s="12">
        <v>2</v>
      </c>
      <c r="C249" s="14">
        <v>165</v>
      </c>
    </row>
    <row r="250" spans="1:3" x14ac:dyDescent="0.25">
      <c r="A250" s="32" t="s">
        <v>59</v>
      </c>
      <c r="B250" s="12">
        <v>2</v>
      </c>
      <c r="C250" s="14">
        <v>166</v>
      </c>
    </row>
    <row r="251" spans="1:3" x14ac:dyDescent="0.25">
      <c r="A251" s="32" t="s">
        <v>59</v>
      </c>
      <c r="B251" s="12">
        <v>2</v>
      </c>
      <c r="C251" s="14">
        <v>167</v>
      </c>
    </row>
    <row r="252" spans="1:3" x14ac:dyDescent="0.25">
      <c r="A252" s="32" t="s">
        <v>59</v>
      </c>
      <c r="B252" s="12">
        <v>2</v>
      </c>
      <c r="C252" s="14">
        <v>168</v>
      </c>
    </row>
    <row r="253" spans="1:3" x14ac:dyDescent="0.25">
      <c r="A253" s="32" t="s">
        <v>59</v>
      </c>
      <c r="B253" s="12">
        <v>2</v>
      </c>
      <c r="C253" s="14">
        <v>169</v>
      </c>
    </row>
    <row r="254" spans="1:3" x14ac:dyDescent="0.25">
      <c r="A254" s="32" t="s">
        <v>59</v>
      </c>
      <c r="B254" s="12">
        <v>2</v>
      </c>
      <c r="C254" s="14">
        <v>170</v>
      </c>
    </row>
    <row r="255" spans="1:3" x14ac:dyDescent="0.25">
      <c r="A255" s="32" t="s">
        <v>59</v>
      </c>
      <c r="B255" s="12">
        <v>2</v>
      </c>
      <c r="C255" s="14">
        <v>171</v>
      </c>
    </row>
    <row r="256" spans="1:3" x14ac:dyDescent="0.25">
      <c r="A256" s="32" t="s">
        <v>49</v>
      </c>
      <c r="B256" s="12">
        <v>2</v>
      </c>
      <c r="C256" s="14">
        <v>172</v>
      </c>
    </row>
    <row r="257" spans="1:3" x14ac:dyDescent="0.25">
      <c r="A257" s="32" t="s">
        <v>60</v>
      </c>
      <c r="B257" s="12">
        <v>2</v>
      </c>
      <c r="C257" s="14">
        <v>391</v>
      </c>
    </row>
    <row r="258" spans="1:3" x14ac:dyDescent="0.25">
      <c r="A258" s="32" t="s">
        <v>60</v>
      </c>
      <c r="B258" s="12">
        <v>2</v>
      </c>
      <c r="C258" s="14">
        <v>392</v>
      </c>
    </row>
    <row r="259" spans="1:3" x14ac:dyDescent="0.25">
      <c r="A259" s="32" t="s">
        <v>60</v>
      </c>
      <c r="B259" s="12">
        <v>2</v>
      </c>
      <c r="C259" s="14">
        <v>393</v>
      </c>
    </row>
    <row r="260" spans="1:3" x14ac:dyDescent="0.25">
      <c r="A260" s="32" t="s">
        <v>60</v>
      </c>
      <c r="B260" s="12">
        <v>2</v>
      </c>
      <c r="C260" s="14">
        <v>394</v>
      </c>
    </row>
    <row r="261" spans="1:3" x14ac:dyDescent="0.25">
      <c r="A261" s="32" t="s">
        <v>60</v>
      </c>
      <c r="B261" s="12">
        <v>2</v>
      </c>
      <c r="C261" s="14">
        <v>395</v>
      </c>
    </row>
    <row r="262" spans="1:3" x14ac:dyDescent="0.25">
      <c r="A262" s="32" t="s">
        <v>60</v>
      </c>
      <c r="B262" s="12">
        <v>2</v>
      </c>
      <c r="C262" s="14">
        <v>396</v>
      </c>
    </row>
    <row r="263" spans="1:3" x14ac:dyDescent="0.25">
      <c r="A263" s="32" t="s">
        <v>61</v>
      </c>
      <c r="B263" s="12">
        <v>2</v>
      </c>
      <c r="C263" s="14">
        <v>397</v>
      </c>
    </row>
    <row r="264" spans="1:3" x14ac:dyDescent="0.25">
      <c r="A264" s="32" t="s">
        <v>61</v>
      </c>
      <c r="B264" s="12">
        <v>2</v>
      </c>
      <c r="C264" s="14">
        <v>398</v>
      </c>
    </row>
    <row r="265" spans="1:3" x14ac:dyDescent="0.25">
      <c r="A265" s="32" t="s">
        <v>61</v>
      </c>
      <c r="B265" s="12">
        <v>2</v>
      </c>
      <c r="C265" s="14">
        <v>399</v>
      </c>
    </row>
    <row r="266" spans="1:3" x14ac:dyDescent="0.25">
      <c r="A266" s="32" t="s">
        <v>61</v>
      </c>
      <c r="B266" s="12">
        <v>2</v>
      </c>
      <c r="C266" s="14">
        <v>400</v>
      </c>
    </row>
    <row r="267" spans="1:3" x14ac:dyDescent="0.25">
      <c r="A267" s="32" t="s">
        <v>61</v>
      </c>
      <c r="B267" s="12">
        <v>2</v>
      </c>
      <c r="C267" s="14">
        <v>401</v>
      </c>
    </row>
    <row r="268" spans="1:3" x14ac:dyDescent="0.25">
      <c r="A268" s="32" t="s">
        <v>62</v>
      </c>
      <c r="B268" s="12">
        <v>2</v>
      </c>
      <c r="C268" s="14">
        <v>2136</v>
      </c>
    </row>
    <row r="269" spans="1:3" x14ac:dyDescent="0.25">
      <c r="A269" s="32" t="s">
        <v>62</v>
      </c>
      <c r="B269" s="12">
        <v>2</v>
      </c>
      <c r="C269" s="14">
        <v>2137</v>
      </c>
    </row>
    <row r="270" spans="1:3" x14ac:dyDescent="0.25">
      <c r="A270" s="32" t="s">
        <v>62</v>
      </c>
      <c r="B270" s="12">
        <v>2</v>
      </c>
      <c r="C270" s="14">
        <v>2138</v>
      </c>
    </row>
    <row r="271" spans="1:3" x14ac:dyDescent="0.25">
      <c r="A271" s="32" t="s">
        <v>63</v>
      </c>
      <c r="B271" s="12">
        <v>2</v>
      </c>
      <c r="C271" s="14">
        <v>2139</v>
      </c>
    </row>
    <row r="272" spans="1:3" x14ac:dyDescent="0.25">
      <c r="A272" s="32" t="s">
        <v>62</v>
      </c>
      <c r="B272" s="12">
        <v>2</v>
      </c>
      <c r="C272" s="14">
        <v>2140</v>
      </c>
    </row>
    <row r="273" spans="1:3" x14ac:dyDescent="0.25">
      <c r="A273" s="32" t="s">
        <v>62</v>
      </c>
      <c r="B273" s="12">
        <v>2</v>
      </c>
      <c r="C273" s="14">
        <v>2141</v>
      </c>
    </row>
    <row r="274" spans="1:3" x14ac:dyDescent="0.25">
      <c r="A274" s="32" t="s">
        <v>63</v>
      </c>
      <c r="B274" s="12">
        <v>2</v>
      </c>
      <c r="C274" s="14">
        <v>2142</v>
      </c>
    </row>
    <row r="275" spans="1:3" x14ac:dyDescent="0.25">
      <c r="A275" s="32" t="s">
        <v>63</v>
      </c>
      <c r="B275" s="12">
        <v>2</v>
      </c>
      <c r="C275" s="14">
        <v>2143</v>
      </c>
    </row>
    <row r="276" spans="1:3" x14ac:dyDescent="0.25">
      <c r="A276" s="32" t="s">
        <v>63</v>
      </c>
      <c r="B276" s="12">
        <v>2</v>
      </c>
      <c r="C276" s="14">
        <v>2144</v>
      </c>
    </row>
    <row r="277" spans="1:3" x14ac:dyDescent="0.25">
      <c r="A277" s="32" t="s">
        <v>63</v>
      </c>
      <c r="B277" s="12">
        <v>2</v>
      </c>
      <c r="C277" s="14">
        <v>2145</v>
      </c>
    </row>
    <row r="278" spans="1:3" x14ac:dyDescent="0.25">
      <c r="A278" s="32" t="s">
        <v>63</v>
      </c>
      <c r="B278" s="12">
        <v>2</v>
      </c>
      <c r="C278" s="14">
        <v>2146</v>
      </c>
    </row>
    <row r="279" spans="1:3" x14ac:dyDescent="0.25">
      <c r="A279" s="32" t="s">
        <v>64</v>
      </c>
      <c r="B279" s="12">
        <v>2</v>
      </c>
      <c r="C279" s="14">
        <v>2147</v>
      </c>
    </row>
    <row r="280" spans="1:3" x14ac:dyDescent="0.25">
      <c r="A280" s="32" t="s">
        <v>64</v>
      </c>
      <c r="B280" s="12">
        <v>2</v>
      </c>
      <c r="C280" s="14">
        <v>2148</v>
      </c>
    </row>
    <row r="281" spans="1:3" x14ac:dyDescent="0.25">
      <c r="A281" s="32" t="s">
        <v>64</v>
      </c>
      <c r="B281" s="12">
        <v>2</v>
      </c>
      <c r="C281" s="14">
        <v>2149</v>
      </c>
    </row>
    <row r="282" spans="1:3" x14ac:dyDescent="0.25">
      <c r="A282" s="32" t="s">
        <v>64</v>
      </c>
      <c r="B282" s="12">
        <v>2</v>
      </c>
      <c r="C282" s="14">
        <v>2150</v>
      </c>
    </row>
    <row r="283" spans="1:3" x14ac:dyDescent="0.25">
      <c r="A283" s="32" t="s">
        <v>65</v>
      </c>
      <c r="B283" s="12">
        <v>2</v>
      </c>
      <c r="C283" s="14">
        <v>2151</v>
      </c>
    </row>
    <row r="284" spans="1:3" x14ac:dyDescent="0.25">
      <c r="A284" s="32" t="s">
        <v>65</v>
      </c>
      <c r="B284" s="12">
        <v>2</v>
      </c>
      <c r="C284" s="14">
        <v>2152</v>
      </c>
    </row>
    <row r="285" spans="1:3" x14ac:dyDescent="0.25">
      <c r="A285" s="32" t="s">
        <v>65</v>
      </c>
      <c r="B285" s="12">
        <v>2</v>
      </c>
      <c r="C285" s="14">
        <v>2153</v>
      </c>
    </row>
    <row r="286" spans="1:3" x14ac:dyDescent="0.25">
      <c r="A286" s="32" t="s">
        <v>66</v>
      </c>
      <c r="B286" s="12">
        <v>2</v>
      </c>
      <c r="C286" s="14">
        <v>2154</v>
      </c>
    </row>
    <row r="287" spans="1:3" x14ac:dyDescent="0.25">
      <c r="A287" s="32" t="s">
        <v>66</v>
      </c>
      <c r="B287" s="12">
        <v>2</v>
      </c>
      <c r="C287" s="14">
        <v>2155</v>
      </c>
    </row>
    <row r="288" spans="1:3" x14ac:dyDescent="0.25">
      <c r="A288" s="32" t="s">
        <v>66</v>
      </c>
      <c r="B288" s="12">
        <v>2</v>
      </c>
      <c r="C288" s="14">
        <v>2156</v>
      </c>
    </row>
    <row r="289" spans="1:3" x14ac:dyDescent="0.25">
      <c r="A289" s="32" t="s">
        <v>67</v>
      </c>
      <c r="B289" s="12">
        <v>2</v>
      </c>
      <c r="C289" s="14">
        <v>2157</v>
      </c>
    </row>
    <row r="290" spans="1:3" x14ac:dyDescent="0.25">
      <c r="A290" s="32" t="s">
        <v>67</v>
      </c>
      <c r="B290" s="12">
        <v>2</v>
      </c>
      <c r="C290" s="14">
        <v>2158</v>
      </c>
    </row>
    <row r="291" spans="1:3" x14ac:dyDescent="0.25">
      <c r="A291" s="32" t="s">
        <v>67</v>
      </c>
      <c r="B291" s="12">
        <v>2</v>
      </c>
      <c r="C291" s="14">
        <v>2159</v>
      </c>
    </row>
    <row r="292" spans="1:3" x14ac:dyDescent="0.25">
      <c r="A292" s="32" t="s">
        <v>68</v>
      </c>
      <c r="B292" s="12">
        <v>2</v>
      </c>
      <c r="C292" s="14">
        <v>2160</v>
      </c>
    </row>
    <row r="293" spans="1:3" x14ac:dyDescent="0.25">
      <c r="A293" s="32" t="s">
        <v>68</v>
      </c>
      <c r="B293" s="12">
        <v>2</v>
      </c>
      <c r="C293" s="14">
        <v>2161</v>
      </c>
    </row>
    <row r="294" spans="1:3" x14ac:dyDescent="0.25">
      <c r="A294" s="32" t="s">
        <v>68</v>
      </c>
      <c r="B294" s="12">
        <v>2</v>
      </c>
      <c r="C294" s="14">
        <v>2162</v>
      </c>
    </row>
    <row r="295" spans="1:3" x14ac:dyDescent="0.25">
      <c r="A295" s="32" t="s">
        <v>66</v>
      </c>
      <c r="B295" s="12">
        <v>2</v>
      </c>
      <c r="C295" s="14">
        <v>2163</v>
      </c>
    </row>
    <row r="296" spans="1:3" x14ac:dyDescent="0.25">
      <c r="A296" s="32" t="s">
        <v>68</v>
      </c>
      <c r="B296" s="12">
        <v>2</v>
      </c>
      <c r="C296" s="14">
        <v>2164</v>
      </c>
    </row>
    <row r="297" spans="1:3" x14ac:dyDescent="0.25">
      <c r="A297" s="32" t="s">
        <v>68</v>
      </c>
      <c r="B297" s="12">
        <v>2</v>
      </c>
      <c r="C297" s="14">
        <v>2165</v>
      </c>
    </row>
    <row r="298" spans="1:3" x14ac:dyDescent="0.25">
      <c r="A298" s="32" t="s">
        <v>69</v>
      </c>
      <c r="B298" s="12">
        <v>2</v>
      </c>
      <c r="C298" s="14">
        <v>2166</v>
      </c>
    </row>
    <row r="299" spans="1:3" x14ac:dyDescent="0.25">
      <c r="A299" s="32" t="s">
        <v>69</v>
      </c>
      <c r="B299" s="12">
        <v>2</v>
      </c>
      <c r="C299" s="14">
        <v>2167</v>
      </c>
    </row>
    <row r="300" spans="1:3" x14ac:dyDescent="0.25">
      <c r="A300" s="32" t="s">
        <v>69</v>
      </c>
      <c r="B300" s="12">
        <v>2</v>
      </c>
      <c r="C300" s="14">
        <v>2168</v>
      </c>
    </row>
    <row r="301" spans="1:3" x14ac:dyDescent="0.25">
      <c r="A301" s="32" t="s">
        <v>69</v>
      </c>
      <c r="B301" s="12">
        <v>2</v>
      </c>
      <c r="C301" s="14">
        <v>2169</v>
      </c>
    </row>
    <row r="302" spans="1:3" x14ac:dyDescent="0.25">
      <c r="A302" s="32" t="s">
        <v>69</v>
      </c>
      <c r="B302" s="12">
        <v>2</v>
      </c>
      <c r="C302" s="14">
        <v>2170</v>
      </c>
    </row>
    <row r="303" spans="1:3" x14ac:dyDescent="0.25">
      <c r="A303" s="32" t="s">
        <v>70</v>
      </c>
      <c r="B303" s="12">
        <v>2</v>
      </c>
      <c r="C303" s="14">
        <v>2171</v>
      </c>
    </row>
    <row r="304" spans="1:3" x14ac:dyDescent="0.25">
      <c r="A304" s="32" t="s">
        <v>70</v>
      </c>
      <c r="B304" s="12">
        <v>2</v>
      </c>
      <c r="C304" s="14">
        <v>2172</v>
      </c>
    </row>
    <row r="305" spans="1:3" x14ac:dyDescent="0.25">
      <c r="A305" s="32" t="s">
        <v>70</v>
      </c>
      <c r="B305" s="12">
        <v>2</v>
      </c>
      <c r="C305" s="14">
        <v>2173</v>
      </c>
    </row>
    <row r="306" spans="1:3" x14ac:dyDescent="0.25">
      <c r="A306" s="32" t="s">
        <v>70</v>
      </c>
      <c r="B306" s="12">
        <v>2</v>
      </c>
      <c r="C306" s="14">
        <v>2174</v>
      </c>
    </row>
    <row r="307" spans="1:3" x14ac:dyDescent="0.25">
      <c r="A307" s="32" t="s">
        <v>70</v>
      </c>
      <c r="B307" s="12">
        <v>2</v>
      </c>
      <c r="C307" s="14">
        <v>2175</v>
      </c>
    </row>
    <row r="308" spans="1:3" x14ac:dyDescent="0.25">
      <c r="A308" s="32" t="s">
        <v>70</v>
      </c>
      <c r="B308" s="12">
        <v>2</v>
      </c>
      <c r="C308" s="14">
        <v>2176</v>
      </c>
    </row>
    <row r="309" spans="1:3" x14ac:dyDescent="0.25">
      <c r="A309" s="32" t="s">
        <v>51</v>
      </c>
      <c r="B309" s="12">
        <v>2</v>
      </c>
      <c r="C309" s="14">
        <v>2177</v>
      </c>
    </row>
    <row r="310" spans="1:3" x14ac:dyDescent="0.25">
      <c r="A310" s="32" t="s">
        <v>71</v>
      </c>
      <c r="B310" s="12">
        <v>2</v>
      </c>
      <c r="C310" s="14">
        <v>2178</v>
      </c>
    </row>
    <row r="311" spans="1:3" x14ac:dyDescent="0.25">
      <c r="A311" s="32" t="s">
        <v>71</v>
      </c>
      <c r="B311" s="12">
        <v>2</v>
      </c>
      <c r="C311" s="14">
        <v>2179</v>
      </c>
    </row>
    <row r="312" spans="1:3" x14ac:dyDescent="0.25">
      <c r="A312" s="32" t="s">
        <v>71</v>
      </c>
      <c r="B312" s="12">
        <v>2</v>
      </c>
      <c r="C312" s="14">
        <v>2180</v>
      </c>
    </row>
    <row r="313" spans="1:3" x14ac:dyDescent="0.25">
      <c r="A313" s="32" t="s">
        <v>71</v>
      </c>
      <c r="B313" s="12">
        <v>2</v>
      </c>
      <c r="C313" s="14">
        <v>2181</v>
      </c>
    </row>
    <row r="314" spans="1:3" x14ac:dyDescent="0.25">
      <c r="A314" s="32" t="s">
        <v>5</v>
      </c>
      <c r="B314" s="12">
        <v>2</v>
      </c>
      <c r="C314" s="14">
        <v>2182</v>
      </c>
    </row>
    <row r="315" spans="1:3" x14ac:dyDescent="0.25">
      <c r="A315" s="32" t="s">
        <v>6</v>
      </c>
      <c r="B315" s="12">
        <v>2</v>
      </c>
      <c r="C315" s="14">
        <v>2535</v>
      </c>
    </row>
    <row r="316" spans="1:3" x14ac:dyDescent="0.25">
      <c r="A316" s="32" t="s">
        <v>72</v>
      </c>
      <c r="B316" s="12">
        <v>2</v>
      </c>
      <c r="C316" s="14">
        <v>2569</v>
      </c>
    </row>
    <row r="317" spans="1:3" x14ac:dyDescent="0.25">
      <c r="A317" s="32" t="s">
        <v>72</v>
      </c>
      <c r="B317" s="12">
        <v>2</v>
      </c>
      <c r="C317" s="14">
        <v>2570</v>
      </c>
    </row>
    <row r="318" spans="1:3" x14ac:dyDescent="0.25">
      <c r="A318" s="32" t="s">
        <v>72</v>
      </c>
      <c r="B318" s="12">
        <v>2</v>
      </c>
      <c r="C318" s="14">
        <v>2571</v>
      </c>
    </row>
    <row r="319" spans="1:3" x14ac:dyDescent="0.25">
      <c r="A319" s="32" t="s">
        <v>73</v>
      </c>
      <c r="B319" s="12">
        <v>3</v>
      </c>
      <c r="C319" s="14">
        <v>1</v>
      </c>
    </row>
    <row r="320" spans="1:3" x14ac:dyDescent="0.25">
      <c r="A320" s="32" t="s">
        <v>74</v>
      </c>
      <c r="B320" s="12">
        <v>3</v>
      </c>
      <c r="C320" s="14">
        <v>25</v>
      </c>
    </row>
    <row r="321" spans="1:3" x14ac:dyDescent="0.25">
      <c r="A321" s="32" t="s">
        <v>73</v>
      </c>
      <c r="B321" s="12">
        <v>3</v>
      </c>
      <c r="C321" s="14">
        <v>37</v>
      </c>
    </row>
    <row r="322" spans="1:3" x14ac:dyDescent="0.25">
      <c r="A322" s="32" t="s">
        <v>75</v>
      </c>
      <c r="B322" s="12">
        <v>3</v>
      </c>
      <c r="C322" s="14">
        <v>67</v>
      </c>
    </row>
    <row r="323" spans="1:3" x14ac:dyDescent="0.25">
      <c r="A323" s="32" t="s">
        <v>75</v>
      </c>
      <c r="B323" s="12">
        <v>3</v>
      </c>
      <c r="C323" s="14">
        <v>68</v>
      </c>
    </row>
    <row r="324" spans="1:3" x14ac:dyDescent="0.25">
      <c r="A324" s="32" t="s">
        <v>75</v>
      </c>
      <c r="B324" s="12">
        <v>3</v>
      </c>
      <c r="C324" s="14">
        <v>69</v>
      </c>
    </row>
    <row r="325" spans="1:3" x14ac:dyDescent="0.25">
      <c r="A325" s="32" t="s">
        <v>75</v>
      </c>
      <c r="B325" s="12">
        <v>3</v>
      </c>
      <c r="C325" s="14">
        <v>70</v>
      </c>
    </row>
    <row r="326" spans="1:3" x14ac:dyDescent="0.25">
      <c r="A326" s="32" t="s">
        <v>75</v>
      </c>
      <c r="B326" s="12">
        <v>3</v>
      </c>
      <c r="C326" s="14">
        <v>71</v>
      </c>
    </row>
    <row r="327" spans="1:3" x14ac:dyDescent="0.25">
      <c r="A327" s="32" t="s">
        <v>75</v>
      </c>
      <c r="B327" s="12">
        <v>3</v>
      </c>
      <c r="C327" s="14">
        <v>72</v>
      </c>
    </row>
    <row r="328" spans="1:3" x14ac:dyDescent="0.25">
      <c r="A328" s="32" t="s">
        <v>76</v>
      </c>
      <c r="B328" s="12">
        <v>3</v>
      </c>
      <c r="C328" s="14">
        <v>73</v>
      </c>
    </row>
    <row r="329" spans="1:3" x14ac:dyDescent="0.25">
      <c r="A329" s="32" t="s">
        <v>76</v>
      </c>
      <c r="B329" s="12">
        <v>3</v>
      </c>
      <c r="C329" s="14">
        <v>74</v>
      </c>
    </row>
    <row r="330" spans="1:3" x14ac:dyDescent="0.25">
      <c r="A330" s="32" t="s">
        <v>76</v>
      </c>
      <c r="B330" s="12">
        <v>3</v>
      </c>
      <c r="C330" s="14">
        <v>75</v>
      </c>
    </row>
    <row r="331" spans="1:3" x14ac:dyDescent="0.25">
      <c r="A331" s="32" t="s">
        <v>77</v>
      </c>
      <c r="B331" s="12">
        <v>3</v>
      </c>
      <c r="C331" s="14">
        <v>76</v>
      </c>
    </row>
    <row r="332" spans="1:3" x14ac:dyDescent="0.25">
      <c r="A332" s="32" t="s">
        <v>77</v>
      </c>
      <c r="B332" s="12">
        <v>3</v>
      </c>
      <c r="C332" s="14">
        <v>77</v>
      </c>
    </row>
    <row r="333" spans="1:3" x14ac:dyDescent="0.25">
      <c r="A333" s="32" t="s">
        <v>76</v>
      </c>
      <c r="B333" s="12">
        <v>3</v>
      </c>
      <c r="C333" s="14">
        <v>78</v>
      </c>
    </row>
    <row r="334" spans="1:3" x14ac:dyDescent="0.25">
      <c r="A334" s="32" t="s">
        <v>76</v>
      </c>
      <c r="B334" s="12">
        <v>3</v>
      </c>
      <c r="C334" s="14">
        <v>79</v>
      </c>
    </row>
    <row r="335" spans="1:3" x14ac:dyDescent="0.25">
      <c r="A335" s="32" t="s">
        <v>76</v>
      </c>
      <c r="B335" s="12">
        <v>3</v>
      </c>
      <c r="C335" s="14">
        <v>80</v>
      </c>
    </row>
    <row r="336" spans="1:3" x14ac:dyDescent="0.25">
      <c r="A336" s="32" t="s">
        <v>76</v>
      </c>
      <c r="B336" s="12">
        <v>3</v>
      </c>
      <c r="C336" s="14">
        <v>81</v>
      </c>
    </row>
    <row r="337" spans="1:3" x14ac:dyDescent="0.25">
      <c r="A337" s="32" t="s">
        <v>76</v>
      </c>
      <c r="B337" s="12">
        <v>3</v>
      </c>
      <c r="C337" s="14">
        <v>82</v>
      </c>
    </row>
    <row r="338" spans="1:3" x14ac:dyDescent="0.25">
      <c r="A338" s="32" t="s">
        <v>76</v>
      </c>
      <c r="B338" s="12">
        <v>3</v>
      </c>
      <c r="C338" s="14">
        <v>83</v>
      </c>
    </row>
    <row r="339" spans="1:3" x14ac:dyDescent="0.25">
      <c r="A339" s="32" t="s">
        <v>77</v>
      </c>
      <c r="B339" s="12">
        <v>3</v>
      </c>
      <c r="C339" s="14">
        <v>84</v>
      </c>
    </row>
    <row r="340" spans="1:3" x14ac:dyDescent="0.25">
      <c r="A340" s="32" t="s">
        <v>77</v>
      </c>
      <c r="B340" s="12">
        <v>3</v>
      </c>
      <c r="C340" s="14">
        <v>85</v>
      </c>
    </row>
    <row r="341" spans="1:3" x14ac:dyDescent="0.25">
      <c r="A341" s="32" t="s">
        <v>78</v>
      </c>
      <c r="B341" s="12">
        <v>3</v>
      </c>
      <c r="C341" s="14">
        <v>86</v>
      </c>
    </row>
    <row r="342" spans="1:3" x14ac:dyDescent="0.25">
      <c r="A342" s="32" t="s">
        <v>78</v>
      </c>
      <c r="B342" s="12">
        <v>3</v>
      </c>
      <c r="C342" s="14">
        <v>87</v>
      </c>
    </row>
    <row r="343" spans="1:3" x14ac:dyDescent="0.25">
      <c r="A343" s="32" t="s">
        <v>78</v>
      </c>
      <c r="B343" s="12">
        <v>3</v>
      </c>
      <c r="C343" s="14">
        <v>88</v>
      </c>
    </row>
    <row r="344" spans="1:3" x14ac:dyDescent="0.25">
      <c r="A344" s="32" t="s">
        <v>78</v>
      </c>
      <c r="B344" s="12">
        <v>3</v>
      </c>
      <c r="C344" s="14">
        <v>89</v>
      </c>
    </row>
    <row r="345" spans="1:3" x14ac:dyDescent="0.25">
      <c r="A345" s="32" t="s">
        <v>78</v>
      </c>
      <c r="B345" s="12">
        <v>3</v>
      </c>
      <c r="C345" s="14">
        <v>90</v>
      </c>
    </row>
    <row r="346" spans="1:3" x14ac:dyDescent="0.25">
      <c r="A346" s="32" t="s">
        <v>79</v>
      </c>
      <c r="B346" s="12">
        <v>3</v>
      </c>
      <c r="C346" s="14">
        <v>91</v>
      </c>
    </row>
    <row r="347" spans="1:3" x14ac:dyDescent="0.25">
      <c r="A347" s="32" t="s">
        <v>79</v>
      </c>
      <c r="B347" s="12">
        <v>3</v>
      </c>
      <c r="C347" s="14">
        <v>92</v>
      </c>
    </row>
    <row r="348" spans="1:3" x14ac:dyDescent="0.25">
      <c r="A348" s="32" t="s">
        <v>80</v>
      </c>
      <c r="B348" s="12">
        <v>3</v>
      </c>
      <c r="C348" s="14">
        <v>93</v>
      </c>
    </row>
    <row r="349" spans="1:3" x14ac:dyDescent="0.25">
      <c r="A349" s="32" t="s">
        <v>80</v>
      </c>
      <c r="B349" s="12">
        <v>3</v>
      </c>
      <c r="C349" s="14">
        <v>94</v>
      </c>
    </row>
    <row r="350" spans="1:3" x14ac:dyDescent="0.25">
      <c r="A350" s="32" t="s">
        <v>80</v>
      </c>
      <c r="B350" s="12">
        <v>3</v>
      </c>
      <c r="C350" s="14">
        <v>95</v>
      </c>
    </row>
    <row r="351" spans="1:3" x14ac:dyDescent="0.25">
      <c r="A351" s="32" t="s">
        <v>80</v>
      </c>
      <c r="B351" s="12">
        <v>3</v>
      </c>
      <c r="C351" s="14">
        <v>96</v>
      </c>
    </row>
    <row r="352" spans="1:3" x14ac:dyDescent="0.25">
      <c r="A352" s="32" t="s">
        <v>80</v>
      </c>
      <c r="B352" s="12">
        <v>3</v>
      </c>
      <c r="C352" s="14">
        <v>97</v>
      </c>
    </row>
    <row r="353" spans="1:3" x14ac:dyDescent="0.25">
      <c r="A353" s="32" t="s">
        <v>80</v>
      </c>
      <c r="B353" s="12">
        <v>3</v>
      </c>
      <c r="C353" s="14">
        <v>98</v>
      </c>
    </row>
    <row r="354" spans="1:3" x14ac:dyDescent="0.25">
      <c r="A354" s="32" t="s">
        <v>81</v>
      </c>
      <c r="B354" s="12">
        <v>3</v>
      </c>
      <c r="C354" s="14">
        <v>99</v>
      </c>
    </row>
    <row r="355" spans="1:3" x14ac:dyDescent="0.25">
      <c r="A355" s="32" t="s">
        <v>81</v>
      </c>
      <c r="B355" s="12">
        <v>3</v>
      </c>
      <c r="C355" s="14">
        <v>100</v>
      </c>
    </row>
    <row r="356" spans="1:3" x14ac:dyDescent="0.25">
      <c r="A356" s="32" t="s">
        <v>81</v>
      </c>
      <c r="B356" s="12">
        <v>3</v>
      </c>
      <c r="C356" s="14">
        <v>101</v>
      </c>
    </row>
    <row r="357" spans="1:3" x14ac:dyDescent="0.25">
      <c r="A357" s="32" t="s">
        <v>81</v>
      </c>
      <c r="B357" s="12">
        <v>3</v>
      </c>
      <c r="C357" s="14">
        <v>102</v>
      </c>
    </row>
    <row r="358" spans="1:3" x14ac:dyDescent="0.25">
      <c r="A358" s="32" t="s">
        <v>82</v>
      </c>
      <c r="B358" s="12">
        <v>3</v>
      </c>
      <c r="C358" s="14">
        <v>103</v>
      </c>
    </row>
    <row r="359" spans="1:3" x14ac:dyDescent="0.25">
      <c r="A359" s="32" t="s">
        <v>82</v>
      </c>
      <c r="B359" s="12">
        <v>3</v>
      </c>
      <c r="C359" s="14">
        <v>104</v>
      </c>
    </row>
    <row r="360" spans="1:3" x14ac:dyDescent="0.25">
      <c r="A360" s="32" t="s">
        <v>82</v>
      </c>
      <c r="B360" s="12">
        <v>3</v>
      </c>
      <c r="C360" s="14">
        <v>105</v>
      </c>
    </row>
    <row r="361" spans="1:3" x14ac:dyDescent="0.25">
      <c r="A361" s="32" t="s">
        <v>82</v>
      </c>
      <c r="B361" s="12">
        <v>3</v>
      </c>
      <c r="C361" s="14">
        <v>106</v>
      </c>
    </row>
    <row r="362" spans="1:3" x14ac:dyDescent="0.25">
      <c r="A362" s="32" t="s">
        <v>82</v>
      </c>
      <c r="B362" s="12">
        <v>3</v>
      </c>
      <c r="C362" s="14">
        <v>107</v>
      </c>
    </row>
    <row r="363" spans="1:3" x14ac:dyDescent="0.25">
      <c r="A363" s="32" t="s">
        <v>82</v>
      </c>
      <c r="B363" s="12">
        <v>3</v>
      </c>
      <c r="C363" s="14">
        <v>108</v>
      </c>
    </row>
    <row r="364" spans="1:3" x14ac:dyDescent="0.25">
      <c r="A364" s="32" t="s">
        <v>83</v>
      </c>
      <c r="B364" s="12">
        <v>3</v>
      </c>
      <c r="C364" s="14">
        <v>109</v>
      </c>
    </row>
    <row r="365" spans="1:3" x14ac:dyDescent="0.25">
      <c r="A365" s="32" t="s">
        <v>83</v>
      </c>
      <c r="B365" s="12">
        <v>3</v>
      </c>
      <c r="C365" s="14">
        <v>110</v>
      </c>
    </row>
    <row r="366" spans="1:3" x14ac:dyDescent="0.25">
      <c r="A366" s="32" t="s">
        <v>83</v>
      </c>
      <c r="B366" s="12">
        <v>3</v>
      </c>
      <c r="C366" s="14">
        <v>111</v>
      </c>
    </row>
    <row r="367" spans="1:3" x14ac:dyDescent="0.25">
      <c r="A367" s="32" t="s">
        <v>83</v>
      </c>
      <c r="B367" s="12">
        <v>3</v>
      </c>
      <c r="C367" s="14">
        <v>112</v>
      </c>
    </row>
    <row r="368" spans="1:3" x14ac:dyDescent="0.25">
      <c r="A368" s="32" t="s">
        <v>83</v>
      </c>
      <c r="B368" s="12">
        <v>3</v>
      </c>
      <c r="C368" s="14">
        <v>113</v>
      </c>
    </row>
    <row r="369" spans="1:3" x14ac:dyDescent="0.25">
      <c r="A369" s="32" t="s">
        <v>74</v>
      </c>
      <c r="B369" s="12">
        <v>3</v>
      </c>
      <c r="C369" s="14">
        <v>114</v>
      </c>
    </row>
    <row r="370" spans="1:3" x14ac:dyDescent="0.25">
      <c r="A370" s="32" t="s">
        <v>84</v>
      </c>
      <c r="B370" s="12">
        <v>3</v>
      </c>
      <c r="C370" s="14">
        <v>115</v>
      </c>
    </row>
    <row r="371" spans="1:3" x14ac:dyDescent="0.25">
      <c r="A371" s="32" t="s">
        <v>84</v>
      </c>
      <c r="B371" s="12">
        <v>3</v>
      </c>
      <c r="C371" s="14">
        <v>116</v>
      </c>
    </row>
    <row r="372" spans="1:3" x14ac:dyDescent="0.25">
      <c r="A372" s="32" t="s">
        <v>84</v>
      </c>
      <c r="B372" s="12">
        <v>3</v>
      </c>
      <c r="C372" s="14">
        <v>117</v>
      </c>
    </row>
    <row r="373" spans="1:3" x14ac:dyDescent="0.25">
      <c r="A373" s="32" t="s">
        <v>84</v>
      </c>
      <c r="B373" s="12">
        <v>3</v>
      </c>
      <c r="C373" s="14">
        <v>118</v>
      </c>
    </row>
    <row r="374" spans="1:3" x14ac:dyDescent="0.25">
      <c r="A374" s="32" t="s">
        <v>84</v>
      </c>
      <c r="B374" s="12">
        <v>3</v>
      </c>
      <c r="C374" s="14">
        <v>119</v>
      </c>
    </row>
    <row r="375" spans="1:3" x14ac:dyDescent="0.25">
      <c r="A375" s="32" t="s">
        <v>85</v>
      </c>
      <c r="B375" s="12">
        <v>3</v>
      </c>
      <c r="C375" s="14">
        <v>207</v>
      </c>
    </row>
    <row r="376" spans="1:3" x14ac:dyDescent="0.25">
      <c r="A376" s="32" t="s">
        <v>85</v>
      </c>
      <c r="B376" s="12">
        <v>3</v>
      </c>
      <c r="C376" s="14">
        <v>208</v>
      </c>
    </row>
    <row r="377" spans="1:3" x14ac:dyDescent="0.25">
      <c r="A377" s="32" t="s">
        <v>85</v>
      </c>
      <c r="B377" s="12">
        <v>3</v>
      </c>
      <c r="C377" s="14">
        <v>209</v>
      </c>
    </row>
    <row r="378" spans="1:3" x14ac:dyDescent="0.25">
      <c r="A378" s="32" t="s">
        <v>86</v>
      </c>
      <c r="B378" s="12">
        <v>3</v>
      </c>
      <c r="C378" s="14">
        <v>210</v>
      </c>
    </row>
    <row r="379" spans="1:3" x14ac:dyDescent="0.25">
      <c r="A379" s="32" t="s">
        <v>86</v>
      </c>
      <c r="B379" s="12">
        <v>3</v>
      </c>
      <c r="C379" s="14">
        <v>211</v>
      </c>
    </row>
    <row r="380" spans="1:3" x14ac:dyDescent="0.25">
      <c r="A380" s="32" t="s">
        <v>86</v>
      </c>
      <c r="B380" s="12">
        <v>3</v>
      </c>
      <c r="C380" s="14">
        <v>212</v>
      </c>
    </row>
    <row r="381" spans="1:3" x14ac:dyDescent="0.25">
      <c r="A381" s="32" t="s">
        <v>86</v>
      </c>
      <c r="B381" s="12">
        <v>3</v>
      </c>
      <c r="C381" s="14">
        <v>213</v>
      </c>
    </row>
    <row r="382" spans="1:3" x14ac:dyDescent="0.25">
      <c r="A382" s="32" t="s">
        <v>86</v>
      </c>
      <c r="B382" s="12">
        <v>3</v>
      </c>
      <c r="C382" s="14">
        <v>214</v>
      </c>
    </row>
    <row r="383" spans="1:3" x14ac:dyDescent="0.25">
      <c r="A383" s="32" t="s">
        <v>87</v>
      </c>
      <c r="B383" s="12">
        <v>3</v>
      </c>
      <c r="C383" s="14">
        <v>215</v>
      </c>
    </row>
    <row r="384" spans="1:3" x14ac:dyDescent="0.25">
      <c r="A384" s="32" t="s">
        <v>87</v>
      </c>
      <c r="B384" s="12">
        <v>3</v>
      </c>
      <c r="C384" s="14">
        <v>216</v>
      </c>
    </row>
    <row r="385" spans="1:3" x14ac:dyDescent="0.25">
      <c r="A385" s="32" t="s">
        <v>87</v>
      </c>
      <c r="B385" s="12">
        <v>3</v>
      </c>
      <c r="C385" s="14">
        <v>217</v>
      </c>
    </row>
    <row r="386" spans="1:3" x14ac:dyDescent="0.25">
      <c r="A386" s="32" t="s">
        <v>87</v>
      </c>
      <c r="B386" s="12">
        <v>3</v>
      </c>
      <c r="C386" s="14">
        <v>218</v>
      </c>
    </row>
    <row r="387" spans="1:3" x14ac:dyDescent="0.25">
      <c r="A387" s="32" t="s">
        <v>87</v>
      </c>
      <c r="B387" s="12">
        <v>3</v>
      </c>
      <c r="C387" s="14">
        <v>219</v>
      </c>
    </row>
    <row r="388" spans="1:3" x14ac:dyDescent="0.25">
      <c r="A388" s="32" t="s">
        <v>87</v>
      </c>
      <c r="B388" s="12">
        <v>3</v>
      </c>
      <c r="C388" s="14">
        <v>220</v>
      </c>
    </row>
    <row r="389" spans="1:3" x14ac:dyDescent="0.25">
      <c r="A389" s="32" t="s">
        <v>87</v>
      </c>
      <c r="B389" s="12">
        <v>3</v>
      </c>
      <c r="C389" s="14">
        <v>221</v>
      </c>
    </row>
    <row r="390" spans="1:3" x14ac:dyDescent="0.25">
      <c r="A390" s="32" t="s">
        <v>87</v>
      </c>
      <c r="B390" s="12">
        <v>3</v>
      </c>
      <c r="C390" s="14">
        <v>222</v>
      </c>
    </row>
    <row r="391" spans="1:3" x14ac:dyDescent="0.25">
      <c r="A391" s="32" t="s">
        <v>87</v>
      </c>
      <c r="B391" s="12">
        <v>3</v>
      </c>
      <c r="C391" s="14">
        <v>223</v>
      </c>
    </row>
    <row r="392" spans="1:3" x14ac:dyDescent="0.25">
      <c r="A392" s="32" t="s">
        <v>88</v>
      </c>
      <c r="B392" s="12">
        <v>3</v>
      </c>
      <c r="C392" s="14">
        <v>224</v>
      </c>
    </row>
    <row r="393" spans="1:3" x14ac:dyDescent="0.25">
      <c r="A393" s="32" t="s">
        <v>88</v>
      </c>
      <c r="B393" s="12">
        <v>3</v>
      </c>
      <c r="C393" s="14">
        <v>225</v>
      </c>
    </row>
    <row r="394" spans="1:3" x14ac:dyDescent="0.25">
      <c r="A394" s="32" t="s">
        <v>88</v>
      </c>
      <c r="B394" s="12">
        <v>3</v>
      </c>
      <c r="C394" s="14">
        <v>226</v>
      </c>
    </row>
    <row r="395" spans="1:3" x14ac:dyDescent="0.25">
      <c r="A395" s="32" t="s">
        <v>88</v>
      </c>
      <c r="B395" s="12">
        <v>3</v>
      </c>
      <c r="C395" s="14">
        <v>227</v>
      </c>
    </row>
    <row r="396" spans="1:3" x14ac:dyDescent="0.25">
      <c r="A396" s="32" t="s">
        <v>88</v>
      </c>
      <c r="B396" s="12">
        <v>3</v>
      </c>
      <c r="C396" s="14">
        <v>228</v>
      </c>
    </row>
    <row r="397" spans="1:3" x14ac:dyDescent="0.25">
      <c r="A397" s="32" t="s">
        <v>88</v>
      </c>
      <c r="B397" s="12">
        <v>3</v>
      </c>
      <c r="C397" s="14">
        <v>229</v>
      </c>
    </row>
    <row r="398" spans="1:3" x14ac:dyDescent="0.25">
      <c r="A398" s="32" t="s">
        <v>89</v>
      </c>
      <c r="B398" s="12">
        <v>3</v>
      </c>
      <c r="C398" s="14">
        <v>230</v>
      </c>
    </row>
    <row r="399" spans="1:3" x14ac:dyDescent="0.25">
      <c r="A399" s="32" t="s">
        <v>89</v>
      </c>
      <c r="B399" s="12">
        <v>3</v>
      </c>
      <c r="C399" s="14">
        <v>231</v>
      </c>
    </row>
    <row r="400" spans="1:3" x14ac:dyDescent="0.25">
      <c r="A400" s="32" t="s">
        <v>89</v>
      </c>
      <c r="B400" s="12">
        <v>3</v>
      </c>
      <c r="C400" s="14">
        <v>232</v>
      </c>
    </row>
    <row r="401" spans="1:3" x14ac:dyDescent="0.25">
      <c r="A401" s="32" t="s">
        <v>89</v>
      </c>
      <c r="B401" s="12">
        <v>3</v>
      </c>
      <c r="C401" s="14">
        <v>233</v>
      </c>
    </row>
    <row r="402" spans="1:3" x14ac:dyDescent="0.25">
      <c r="A402" s="32" t="s">
        <v>89</v>
      </c>
      <c r="B402" s="12">
        <v>3</v>
      </c>
      <c r="C402" s="14">
        <v>234</v>
      </c>
    </row>
    <row r="403" spans="1:3" x14ac:dyDescent="0.25">
      <c r="A403" s="32" t="s">
        <v>89</v>
      </c>
      <c r="B403" s="12">
        <v>3</v>
      </c>
      <c r="C403" s="14">
        <v>235</v>
      </c>
    </row>
    <row r="404" spans="1:3" x14ac:dyDescent="0.25">
      <c r="A404" s="32" t="s">
        <v>90</v>
      </c>
      <c r="B404" s="12">
        <v>3</v>
      </c>
      <c r="C404" s="14">
        <v>264</v>
      </c>
    </row>
    <row r="405" spans="1:3" x14ac:dyDescent="0.25">
      <c r="A405" s="32" t="s">
        <v>91</v>
      </c>
      <c r="B405" s="12">
        <v>3</v>
      </c>
      <c r="C405" s="14">
        <v>285</v>
      </c>
    </row>
    <row r="406" spans="1:3" x14ac:dyDescent="0.25">
      <c r="A406" s="32" t="s">
        <v>92</v>
      </c>
      <c r="B406" s="12">
        <v>3</v>
      </c>
      <c r="C406" s="14">
        <v>286</v>
      </c>
    </row>
    <row r="407" spans="1:3" x14ac:dyDescent="0.25">
      <c r="A407" s="32" t="s">
        <v>91</v>
      </c>
      <c r="B407" s="12">
        <v>3</v>
      </c>
      <c r="C407" s="14">
        <v>287</v>
      </c>
    </row>
    <row r="408" spans="1:3" x14ac:dyDescent="0.25">
      <c r="A408" s="32" t="s">
        <v>91</v>
      </c>
      <c r="B408" s="12">
        <v>3</v>
      </c>
      <c r="C408" s="14">
        <v>288</v>
      </c>
    </row>
    <row r="409" spans="1:3" x14ac:dyDescent="0.25">
      <c r="A409" s="32" t="s">
        <v>91</v>
      </c>
      <c r="B409" s="12">
        <v>3</v>
      </c>
      <c r="C409" s="14">
        <v>289</v>
      </c>
    </row>
    <row r="410" spans="1:3" x14ac:dyDescent="0.25">
      <c r="A410" s="32" t="s">
        <v>91</v>
      </c>
      <c r="B410" s="12">
        <v>3</v>
      </c>
      <c r="C410" s="14">
        <v>290</v>
      </c>
    </row>
    <row r="411" spans="1:3" x14ac:dyDescent="0.25">
      <c r="A411" s="32" t="s">
        <v>93</v>
      </c>
      <c r="B411" s="12">
        <v>3</v>
      </c>
      <c r="C411" s="14">
        <v>291</v>
      </c>
    </row>
    <row r="412" spans="1:3" x14ac:dyDescent="0.25">
      <c r="A412" s="32" t="s">
        <v>91</v>
      </c>
      <c r="B412" s="12">
        <v>3</v>
      </c>
      <c r="C412" s="14">
        <v>292</v>
      </c>
    </row>
    <row r="413" spans="1:3" x14ac:dyDescent="0.25">
      <c r="A413" s="32" t="s">
        <v>93</v>
      </c>
      <c r="B413" s="12">
        <v>3</v>
      </c>
      <c r="C413" s="14">
        <v>293</v>
      </c>
    </row>
    <row r="414" spans="1:3" x14ac:dyDescent="0.25">
      <c r="A414" s="32" t="s">
        <v>93</v>
      </c>
      <c r="B414" s="12">
        <v>3</v>
      </c>
      <c r="C414" s="14">
        <v>294</v>
      </c>
    </row>
    <row r="415" spans="1:3" x14ac:dyDescent="0.25">
      <c r="A415" s="32" t="s">
        <v>93</v>
      </c>
      <c r="B415" s="12">
        <v>3</v>
      </c>
      <c r="C415" s="14">
        <v>295</v>
      </c>
    </row>
    <row r="416" spans="1:3" x14ac:dyDescent="0.25">
      <c r="A416" s="32" t="s">
        <v>93</v>
      </c>
      <c r="B416" s="12">
        <v>3</v>
      </c>
      <c r="C416" s="14">
        <v>296</v>
      </c>
    </row>
    <row r="417" spans="1:3" x14ac:dyDescent="0.25">
      <c r="A417" s="32" t="s">
        <v>93</v>
      </c>
      <c r="B417" s="12">
        <v>3</v>
      </c>
      <c r="C417" s="14">
        <v>297</v>
      </c>
    </row>
    <row r="418" spans="1:3" x14ac:dyDescent="0.25">
      <c r="A418" s="32" t="s">
        <v>94</v>
      </c>
      <c r="B418" s="12">
        <v>3</v>
      </c>
      <c r="C418" s="14">
        <v>298</v>
      </c>
    </row>
    <row r="419" spans="1:3" x14ac:dyDescent="0.25">
      <c r="A419" s="32" t="s">
        <v>94</v>
      </c>
      <c r="B419" s="12">
        <v>3</v>
      </c>
      <c r="C419" s="14">
        <v>299</v>
      </c>
    </row>
    <row r="420" spans="1:3" x14ac:dyDescent="0.25">
      <c r="A420" s="32" t="s">
        <v>94</v>
      </c>
      <c r="B420" s="12">
        <v>3</v>
      </c>
      <c r="C420" s="14">
        <v>300</v>
      </c>
    </row>
    <row r="421" spans="1:3" x14ac:dyDescent="0.25">
      <c r="A421" s="32" t="s">
        <v>94</v>
      </c>
      <c r="B421" s="12">
        <v>3</v>
      </c>
      <c r="C421" s="14">
        <v>301</v>
      </c>
    </row>
    <row r="422" spans="1:3" x14ac:dyDescent="0.25">
      <c r="A422" s="32" t="s">
        <v>94</v>
      </c>
      <c r="B422" s="12">
        <v>3</v>
      </c>
      <c r="C422" s="14">
        <v>302</v>
      </c>
    </row>
    <row r="423" spans="1:3" x14ac:dyDescent="0.25">
      <c r="A423" s="32" t="s">
        <v>95</v>
      </c>
      <c r="B423" s="12">
        <v>3</v>
      </c>
      <c r="C423" s="14">
        <v>303</v>
      </c>
    </row>
    <row r="424" spans="1:3" x14ac:dyDescent="0.25">
      <c r="A424" s="32" t="s">
        <v>95</v>
      </c>
      <c r="B424" s="12">
        <v>3</v>
      </c>
      <c r="C424" s="14">
        <v>304</v>
      </c>
    </row>
    <row r="425" spans="1:3" x14ac:dyDescent="0.25">
      <c r="A425" s="32" t="s">
        <v>95</v>
      </c>
      <c r="B425" s="12">
        <v>3</v>
      </c>
      <c r="C425" s="14">
        <v>305</v>
      </c>
    </row>
    <row r="426" spans="1:3" x14ac:dyDescent="0.25">
      <c r="A426" s="32" t="s">
        <v>95</v>
      </c>
      <c r="B426" s="12">
        <v>3</v>
      </c>
      <c r="C426" s="14">
        <v>306</v>
      </c>
    </row>
    <row r="427" spans="1:3" x14ac:dyDescent="0.25">
      <c r="A427" s="32" t="s">
        <v>95</v>
      </c>
      <c r="B427" s="12">
        <v>3</v>
      </c>
      <c r="C427" s="14">
        <v>307</v>
      </c>
    </row>
    <row r="428" spans="1:3" x14ac:dyDescent="0.25">
      <c r="A428" s="32" t="s">
        <v>95</v>
      </c>
      <c r="B428" s="12">
        <v>3</v>
      </c>
      <c r="C428" s="14">
        <v>308</v>
      </c>
    </row>
    <row r="429" spans="1:3" x14ac:dyDescent="0.25">
      <c r="A429" s="32" t="s">
        <v>96</v>
      </c>
      <c r="B429" s="12">
        <v>3</v>
      </c>
      <c r="C429" s="14">
        <v>309</v>
      </c>
    </row>
    <row r="430" spans="1:3" x14ac:dyDescent="0.25">
      <c r="A430" s="32" t="s">
        <v>96</v>
      </c>
      <c r="B430" s="12">
        <v>3</v>
      </c>
      <c r="C430" s="14">
        <v>310</v>
      </c>
    </row>
    <row r="431" spans="1:3" x14ac:dyDescent="0.25">
      <c r="A431" s="32" t="s">
        <v>96</v>
      </c>
      <c r="B431" s="12">
        <v>3</v>
      </c>
      <c r="C431" s="14">
        <v>312</v>
      </c>
    </row>
    <row r="432" spans="1:3" x14ac:dyDescent="0.25">
      <c r="A432" s="32" t="s">
        <v>97</v>
      </c>
      <c r="B432" s="12">
        <v>3</v>
      </c>
      <c r="C432" s="14">
        <v>313</v>
      </c>
    </row>
    <row r="433" spans="1:3" x14ac:dyDescent="0.25">
      <c r="A433" s="32" t="s">
        <v>97</v>
      </c>
      <c r="B433" s="12">
        <v>3</v>
      </c>
      <c r="C433" s="14">
        <v>315</v>
      </c>
    </row>
    <row r="434" spans="1:3" x14ac:dyDescent="0.25">
      <c r="A434" s="32" t="s">
        <v>97</v>
      </c>
      <c r="B434" s="12">
        <v>3</v>
      </c>
      <c r="C434" s="14">
        <v>316</v>
      </c>
    </row>
    <row r="435" spans="1:3" x14ac:dyDescent="0.25">
      <c r="A435" s="32" t="s">
        <v>92</v>
      </c>
      <c r="B435" s="12">
        <v>3</v>
      </c>
      <c r="C435" s="14">
        <v>317</v>
      </c>
    </row>
    <row r="436" spans="1:3" x14ac:dyDescent="0.25">
      <c r="A436" s="32" t="s">
        <v>92</v>
      </c>
      <c r="B436" s="12">
        <v>3</v>
      </c>
      <c r="C436" s="14">
        <v>318</v>
      </c>
    </row>
    <row r="437" spans="1:3" x14ac:dyDescent="0.25">
      <c r="A437" s="32" t="s">
        <v>92</v>
      </c>
      <c r="B437" s="12">
        <v>3</v>
      </c>
      <c r="C437" s="14">
        <v>319</v>
      </c>
    </row>
    <row r="438" spans="1:3" x14ac:dyDescent="0.25">
      <c r="A438" s="32" t="s">
        <v>92</v>
      </c>
      <c r="B438" s="12">
        <v>3</v>
      </c>
      <c r="C438" s="14">
        <v>320</v>
      </c>
    </row>
    <row r="439" spans="1:3" x14ac:dyDescent="0.25">
      <c r="A439" s="32" t="s">
        <v>92</v>
      </c>
      <c r="B439" s="12">
        <v>3</v>
      </c>
      <c r="C439" s="14">
        <v>321</v>
      </c>
    </row>
    <row r="440" spans="1:3" x14ac:dyDescent="0.25">
      <c r="A440" s="32" t="s">
        <v>98</v>
      </c>
      <c r="B440" s="12">
        <v>3</v>
      </c>
      <c r="C440" s="14">
        <v>322</v>
      </c>
    </row>
    <row r="441" spans="1:3" x14ac:dyDescent="0.25">
      <c r="A441" s="32" t="s">
        <v>98</v>
      </c>
      <c r="B441" s="12">
        <v>3</v>
      </c>
      <c r="C441" s="14">
        <v>323</v>
      </c>
    </row>
    <row r="442" spans="1:3" x14ac:dyDescent="0.25">
      <c r="A442" s="32" t="s">
        <v>98</v>
      </c>
      <c r="B442" s="12">
        <v>3</v>
      </c>
      <c r="C442" s="14">
        <v>324</v>
      </c>
    </row>
    <row r="443" spans="1:3" x14ac:dyDescent="0.25">
      <c r="A443" s="32" t="s">
        <v>99</v>
      </c>
      <c r="B443" s="12">
        <v>3</v>
      </c>
      <c r="C443" s="14">
        <v>325</v>
      </c>
    </row>
    <row r="444" spans="1:3" x14ac:dyDescent="0.25">
      <c r="A444" s="32" t="s">
        <v>99</v>
      </c>
      <c r="B444" s="12">
        <v>3</v>
      </c>
      <c r="C444" s="14">
        <v>326</v>
      </c>
    </row>
    <row r="445" spans="1:3" x14ac:dyDescent="0.25">
      <c r="A445" s="32" t="s">
        <v>99</v>
      </c>
      <c r="B445" s="12">
        <v>3</v>
      </c>
      <c r="C445" s="14">
        <v>327</v>
      </c>
    </row>
    <row r="446" spans="1:3" x14ac:dyDescent="0.25">
      <c r="A446" s="32" t="s">
        <v>99</v>
      </c>
      <c r="B446" s="12">
        <v>3</v>
      </c>
      <c r="C446" s="14">
        <v>328</v>
      </c>
    </row>
    <row r="447" spans="1:3" x14ac:dyDescent="0.25">
      <c r="A447" s="32" t="s">
        <v>99</v>
      </c>
      <c r="B447" s="12">
        <v>3</v>
      </c>
      <c r="C447" s="14">
        <v>329</v>
      </c>
    </row>
    <row r="448" spans="1:3" x14ac:dyDescent="0.25">
      <c r="A448" s="32" t="s">
        <v>100</v>
      </c>
      <c r="B448" s="12">
        <v>3</v>
      </c>
      <c r="C448" s="14">
        <v>330</v>
      </c>
    </row>
    <row r="449" spans="1:3" x14ac:dyDescent="0.25">
      <c r="A449" s="32" t="s">
        <v>100</v>
      </c>
      <c r="B449" s="12">
        <v>3</v>
      </c>
      <c r="C449" s="14">
        <v>331</v>
      </c>
    </row>
    <row r="450" spans="1:3" x14ac:dyDescent="0.25">
      <c r="A450" s="32" t="s">
        <v>100</v>
      </c>
      <c r="B450" s="12">
        <v>3</v>
      </c>
      <c r="C450" s="14">
        <v>332</v>
      </c>
    </row>
    <row r="451" spans="1:3" x14ac:dyDescent="0.25">
      <c r="A451" s="32" t="s">
        <v>101</v>
      </c>
      <c r="B451" s="12">
        <v>3</v>
      </c>
      <c r="C451" s="14">
        <v>333</v>
      </c>
    </row>
    <row r="452" spans="1:3" x14ac:dyDescent="0.25">
      <c r="A452" s="32" t="s">
        <v>101</v>
      </c>
      <c r="B452" s="12">
        <v>3</v>
      </c>
      <c r="C452" s="14">
        <v>334</v>
      </c>
    </row>
    <row r="453" spans="1:3" x14ac:dyDescent="0.25">
      <c r="A453" s="32" t="s">
        <v>101</v>
      </c>
      <c r="B453" s="12">
        <v>3</v>
      </c>
      <c r="C453" s="14">
        <v>335</v>
      </c>
    </row>
    <row r="454" spans="1:3" x14ac:dyDescent="0.25">
      <c r="A454" s="32" t="s">
        <v>101</v>
      </c>
      <c r="B454" s="12">
        <v>3</v>
      </c>
      <c r="C454" s="14">
        <v>336</v>
      </c>
    </row>
    <row r="455" spans="1:3" x14ac:dyDescent="0.25">
      <c r="A455" s="32" t="s">
        <v>101</v>
      </c>
      <c r="B455" s="12">
        <v>3</v>
      </c>
      <c r="C455" s="14">
        <v>337</v>
      </c>
    </row>
    <row r="456" spans="1:3" x14ac:dyDescent="0.25">
      <c r="A456" s="32" t="s">
        <v>101</v>
      </c>
      <c r="B456" s="12">
        <v>3</v>
      </c>
      <c r="C456" s="14">
        <v>338</v>
      </c>
    </row>
    <row r="457" spans="1:3" x14ac:dyDescent="0.25">
      <c r="A457" s="32" t="s">
        <v>101</v>
      </c>
      <c r="B457" s="12">
        <v>3</v>
      </c>
      <c r="C457" s="14">
        <v>339</v>
      </c>
    </row>
    <row r="458" spans="1:3" x14ac:dyDescent="0.25">
      <c r="A458" s="32" t="s">
        <v>102</v>
      </c>
      <c r="B458" s="12">
        <v>3</v>
      </c>
      <c r="C458" s="14">
        <v>340</v>
      </c>
    </row>
    <row r="459" spans="1:3" x14ac:dyDescent="0.25">
      <c r="A459" s="32" t="s">
        <v>102</v>
      </c>
      <c r="B459" s="12">
        <v>3</v>
      </c>
      <c r="C459" s="14">
        <v>341</v>
      </c>
    </row>
    <row r="460" spans="1:3" x14ac:dyDescent="0.25">
      <c r="A460" s="32" t="s">
        <v>102</v>
      </c>
      <c r="B460" s="12">
        <v>3</v>
      </c>
      <c r="C460" s="14">
        <v>342</v>
      </c>
    </row>
    <row r="461" spans="1:3" x14ac:dyDescent="0.25">
      <c r="A461" s="32" t="s">
        <v>102</v>
      </c>
      <c r="B461" s="12">
        <v>3</v>
      </c>
      <c r="C461" s="14">
        <v>343</v>
      </c>
    </row>
    <row r="462" spans="1:3" x14ac:dyDescent="0.25">
      <c r="A462" s="32" t="s">
        <v>102</v>
      </c>
      <c r="B462" s="12">
        <v>3</v>
      </c>
      <c r="C462" s="14">
        <v>344</v>
      </c>
    </row>
    <row r="463" spans="1:3" x14ac:dyDescent="0.25">
      <c r="A463" s="32" t="s">
        <v>102</v>
      </c>
      <c r="B463" s="12">
        <v>3</v>
      </c>
      <c r="C463" s="14">
        <v>345</v>
      </c>
    </row>
    <row r="464" spans="1:3" x14ac:dyDescent="0.25">
      <c r="A464" s="32" t="s">
        <v>103</v>
      </c>
      <c r="B464" s="12">
        <v>3</v>
      </c>
      <c r="C464" s="14">
        <v>346</v>
      </c>
    </row>
    <row r="465" spans="1:3" x14ac:dyDescent="0.25">
      <c r="A465" s="32" t="s">
        <v>103</v>
      </c>
      <c r="B465" s="12">
        <v>3</v>
      </c>
      <c r="C465" s="14">
        <v>347</v>
      </c>
    </row>
    <row r="466" spans="1:3" x14ac:dyDescent="0.25">
      <c r="A466" s="32" t="s">
        <v>103</v>
      </c>
      <c r="B466" s="12">
        <v>3</v>
      </c>
      <c r="C466" s="14">
        <v>348</v>
      </c>
    </row>
    <row r="467" spans="1:3" x14ac:dyDescent="0.25">
      <c r="A467" s="32" t="s">
        <v>103</v>
      </c>
      <c r="B467" s="12">
        <v>3</v>
      </c>
      <c r="C467" s="14">
        <v>349</v>
      </c>
    </row>
    <row r="468" spans="1:3" x14ac:dyDescent="0.25">
      <c r="A468" s="32" t="s">
        <v>103</v>
      </c>
      <c r="B468" s="12">
        <v>3</v>
      </c>
      <c r="C468" s="14">
        <v>350</v>
      </c>
    </row>
    <row r="469" spans="1:3" x14ac:dyDescent="0.25">
      <c r="A469" s="32" t="s">
        <v>74</v>
      </c>
      <c r="B469" s="12">
        <v>3</v>
      </c>
      <c r="C469" s="14">
        <v>351</v>
      </c>
    </row>
    <row r="470" spans="1:3" x14ac:dyDescent="0.25">
      <c r="A470" s="32" t="s">
        <v>74</v>
      </c>
      <c r="B470" s="12">
        <v>3</v>
      </c>
      <c r="C470" s="14">
        <v>352</v>
      </c>
    </row>
    <row r="471" spans="1:3" x14ac:dyDescent="0.25">
      <c r="A471" s="32" t="s">
        <v>90</v>
      </c>
      <c r="B471" s="12">
        <v>3</v>
      </c>
      <c r="C471" s="14">
        <v>353</v>
      </c>
    </row>
    <row r="472" spans="1:3" x14ac:dyDescent="0.25">
      <c r="A472" s="32" t="s">
        <v>90</v>
      </c>
      <c r="B472" s="12">
        <v>3</v>
      </c>
      <c r="C472" s="14">
        <v>354</v>
      </c>
    </row>
    <row r="473" spans="1:3" x14ac:dyDescent="0.25">
      <c r="A473" s="32" t="s">
        <v>100</v>
      </c>
      <c r="B473" s="12">
        <v>3</v>
      </c>
      <c r="C473" s="14">
        <v>355</v>
      </c>
    </row>
    <row r="474" spans="1:3" x14ac:dyDescent="0.25">
      <c r="A474" s="32" t="s">
        <v>104</v>
      </c>
      <c r="B474" s="12">
        <v>3</v>
      </c>
      <c r="C474" s="14">
        <v>356</v>
      </c>
    </row>
    <row r="475" spans="1:3" x14ac:dyDescent="0.25">
      <c r="A475" s="32" t="s">
        <v>104</v>
      </c>
      <c r="B475" s="12">
        <v>3</v>
      </c>
      <c r="C475" s="14">
        <v>357</v>
      </c>
    </row>
    <row r="476" spans="1:3" x14ac:dyDescent="0.25">
      <c r="A476" s="32" t="s">
        <v>104</v>
      </c>
      <c r="B476" s="12">
        <v>3</v>
      </c>
      <c r="C476" s="14">
        <v>358</v>
      </c>
    </row>
    <row r="477" spans="1:3" x14ac:dyDescent="0.25">
      <c r="A477" s="32" t="s">
        <v>104</v>
      </c>
      <c r="B477" s="12">
        <v>3</v>
      </c>
      <c r="C477" s="14">
        <v>359</v>
      </c>
    </row>
    <row r="478" spans="1:3" x14ac:dyDescent="0.25">
      <c r="A478" s="32" t="s">
        <v>73</v>
      </c>
      <c r="B478" s="12">
        <v>3</v>
      </c>
      <c r="C478" s="14">
        <v>360</v>
      </c>
    </row>
    <row r="479" spans="1:3" x14ac:dyDescent="0.25">
      <c r="A479" s="32" t="s">
        <v>105</v>
      </c>
      <c r="B479" s="12">
        <v>3</v>
      </c>
      <c r="C479" s="14">
        <v>361</v>
      </c>
    </row>
    <row r="480" spans="1:3" x14ac:dyDescent="0.25">
      <c r="A480" s="32" t="s">
        <v>73</v>
      </c>
      <c r="B480" s="12">
        <v>3</v>
      </c>
      <c r="C480" s="14">
        <v>362</v>
      </c>
    </row>
    <row r="481" spans="1:3" x14ac:dyDescent="0.25">
      <c r="A481" s="32" t="s">
        <v>73</v>
      </c>
      <c r="B481" s="12">
        <v>3</v>
      </c>
      <c r="C481" s="14">
        <v>363</v>
      </c>
    </row>
    <row r="482" spans="1:3" x14ac:dyDescent="0.25">
      <c r="A482" s="32" t="s">
        <v>85</v>
      </c>
      <c r="B482" s="12">
        <v>3</v>
      </c>
      <c r="C482" s="14">
        <v>364</v>
      </c>
    </row>
    <row r="483" spans="1:3" x14ac:dyDescent="0.25">
      <c r="A483" s="32" t="s">
        <v>73</v>
      </c>
      <c r="B483" s="12">
        <v>3</v>
      </c>
      <c r="C483" s="14">
        <v>365</v>
      </c>
    </row>
    <row r="484" spans="1:3" x14ac:dyDescent="0.25">
      <c r="A484" s="32" t="s">
        <v>90</v>
      </c>
      <c r="B484" s="12">
        <v>3</v>
      </c>
      <c r="C484" s="14">
        <v>366</v>
      </c>
    </row>
    <row r="485" spans="1:3" x14ac:dyDescent="0.25">
      <c r="A485" s="32" t="s">
        <v>90</v>
      </c>
      <c r="B485" s="12">
        <v>3</v>
      </c>
      <c r="C485" s="14">
        <v>367</v>
      </c>
    </row>
    <row r="486" spans="1:3" x14ac:dyDescent="0.25">
      <c r="A486" s="32" t="s">
        <v>90</v>
      </c>
      <c r="B486" s="12">
        <v>3</v>
      </c>
      <c r="C486" s="14">
        <v>368</v>
      </c>
    </row>
    <row r="487" spans="1:3" x14ac:dyDescent="0.25">
      <c r="A487" s="32" t="s">
        <v>90</v>
      </c>
      <c r="B487" s="12">
        <v>3</v>
      </c>
      <c r="C487" s="14">
        <v>369</v>
      </c>
    </row>
    <row r="488" spans="1:3" x14ac:dyDescent="0.25">
      <c r="A488" s="32" t="s">
        <v>90</v>
      </c>
      <c r="B488" s="12">
        <v>3</v>
      </c>
      <c r="C488" s="14">
        <v>370</v>
      </c>
    </row>
    <row r="489" spans="1:3" x14ac:dyDescent="0.25">
      <c r="A489" s="32" t="s">
        <v>90</v>
      </c>
      <c r="B489" s="12">
        <v>3</v>
      </c>
      <c r="C489" s="14">
        <v>371</v>
      </c>
    </row>
    <row r="490" spans="1:3" x14ac:dyDescent="0.25">
      <c r="A490" s="32" t="s">
        <v>106</v>
      </c>
      <c r="B490" s="12">
        <v>3</v>
      </c>
      <c r="C490" s="14">
        <v>372</v>
      </c>
    </row>
    <row r="491" spans="1:3" x14ac:dyDescent="0.25">
      <c r="A491" s="32" t="s">
        <v>106</v>
      </c>
      <c r="B491" s="12">
        <v>3</v>
      </c>
      <c r="C491" s="14">
        <v>373</v>
      </c>
    </row>
    <row r="492" spans="1:3" x14ac:dyDescent="0.25">
      <c r="A492" s="32" t="s">
        <v>106</v>
      </c>
      <c r="B492" s="12">
        <v>3</v>
      </c>
      <c r="C492" s="14">
        <v>374</v>
      </c>
    </row>
    <row r="493" spans="1:3" x14ac:dyDescent="0.25">
      <c r="A493" s="32" t="s">
        <v>106</v>
      </c>
      <c r="B493" s="12">
        <v>3</v>
      </c>
      <c r="C493" s="14">
        <v>375</v>
      </c>
    </row>
    <row r="494" spans="1:3" x14ac:dyDescent="0.25">
      <c r="A494" s="32" t="s">
        <v>106</v>
      </c>
      <c r="B494" s="12">
        <v>3</v>
      </c>
      <c r="C494" s="14">
        <v>856</v>
      </c>
    </row>
    <row r="495" spans="1:3" x14ac:dyDescent="0.25">
      <c r="A495" s="32" t="s">
        <v>85</v>
      </c>
      <c r="B495" s="12">
        <v>3</v>
      </c>
      <c r="C495" s="14">
        <v>1762</v>
      </c>
    </row>
    <row r="496" spans="1:3" x14ac:dyDescent="0.25">
      <c r="A496" s="32" t="s">
        <v>102</v>
      </c>
      <c r="B496" s="12">
        <v>3</v>
      </c>
      <c r="C496" s="14">
        <v>2521</v>
      </c>
    </row>
    <row r="497" spans="1:3" x14ac:dyDescent="0.25">
      <c r="A497" s="32" t="s">
        <v>104</v>
      </c>
      <c r="B497" s="12">
        <v>3</v>
      </c>
      <c r="C497" s="14">
        <v>2522</v>
      </c>
    </row>
    <row r="498" spans="1:3" x14ac:dyDescent="0.25">
      <c r="A498" s="32" t="s">
        <v>74</v>
      </c>
      <c r="B498" s="12">
        <v>3</v>
      </c>
      <c r="C498" s="14">
        <v>2539</v>
      </c>
    </row>
    <row r="499" spans="1:3" x14ac:dyDescent="0.25">
      <c r="A499" s="32" t="s">
        <v>100</v>
      </c>
      <c r="B499" s="12">
        <v>3</v>
      </c>
      <c r="C499" s="14">
        <v>2562</v>
      </c>
    </row>
    <row r="500" spans="1:3" x14ac:dyDescent="0.25">
      <c r="A500" s="32" t="s">
        <v>74</v>
      </c>
      <c r="B500" s="12">
        <v>3</v>
      </c>
      <c r="C500" s="14">
        <v>2563</v>
      </c>
    </row>
    <row r="501" spans="1:3" x14ac:dyDescent="0.25">
      <c r="A501" s="32" t="s">
        <v>85</v>
      </c>
      <c r="B501" s="12">
        <v>3</v>
      </c>
      <c r="C501" s="14">
        <v>2564</v>
      </c>
    </row>
    <row r="502" spans="1:3" x14ac:dyDescent="0.25">
      <c r="A502" s="32" t="s">
        <v>107</v>
      </c>
      <c r="B502" s="12">
        <v>4</v>
      </c>
      <c r="C502" s="14">
        <v>173</v>
      </c>
    </row>
    <row r="503" spans="1:3" x14ac:dyDescent="0.25">
      <c r="A503" s="32" t="s">
        <v>107</v>
      </c>
      <c r="B503" s="12">
        <v>4</v>
      </c>
      <c r="C503" s="14">
        <v>174</v>
      </c>
    </row>
    <row r="504" spans="1:3" x14ac:dyDescent="0.25">
      <c r="A504" s="32" t="s">
        <v>107</v>
      </c>
      <c r="B504" s="12">
        <v>4</v>
      </c>
      <c r="C504" s="14">
        <v>175</v>
      </c>
    </row>
    <row r="505" spans="1:3" x14ac:dyDescent="0.25">
      <c r="A505" s="32" t="s">
        <v>108</v>
      </c>
      <c r="B505" s="12">
        <v>4</v>
      </c>
      <c r="C505" s="14">
        <v>176</v>
      </c>
    </row>
    <row r="506" spans="1:3" x14ac:dyDescent="0.25">
      <c r="A506" s="32" t="s">
        <v>108</v>
      </c>
      <c r="B506" s="12">
        <v>4</v>
      </c>
      <c r="C506" s="14">
        <v>177</v>
      </c>
    </row>
    <row r="507" spans="1:3" x14ac:dyDescent="0.25">
      <c r="A507" s="32" t="s">
        <v>108</v>
      </c>
      <c r="B507" s="12">
        <v>4</v>
      </c>
      <c r="C507" s="14">
        <v>178</v>
      </c>
    </row>
    <row r="508" spans="1:3" x14ac:dyDescent="0.25">
      <c r="A508" s="32" t="s">
        <v>108</v>
      </c>
      <c r="B508" s="12">
        <v>4</v>
      </c>
      <c r="C508" s="14">
        <v>179</v>
      </c>
    </row>
    <row r="509" spans="1:3" x14ac:dyDescent="0.25">
      <c r="A509" s="32" t="s">
        <v>109</v>
      </c>
      <c r="B509" s="12">
        <v>4</v>
      </c>
      <c r="C509" s="14">
        <v>180</v>
      </c>
    </row>
    <row r="510" spans="1:3" x14ac:dyDescent="0.25">
      <c r="A510" s="32" t="s">
        <v>109</v>
      </c>
      <c r="B510" s="12">
        <v>4</v>
      </c>
      <c r="C510" s="14">
        <v>181</v>
      </c>
    </row>
    <row r="511" spans="1:3" x14ac:dyDescent="0.25">
      <c r="A511" s="32" t="s">
        <v>109</v>
      </c>
      <c r="B511" s="12">
        <v>4</v>
      </c>
      <c r="C511" s="14">
        <v>182</v>
      </c>
    </row>
    <row r="512" spans="1:3" x14ac:dyDescent="0.25">
      <c r="A512" s="32" t="s">
        <v>109</v>
      </c>
      <c r="B512" s="12">
        <v>4</v>
      </c>
      <c r="C512" s="14">
        <v>183</v>
      </c>
    </row>
    <row r="513" spans="1:3" x14ac:dyDescent="0.25">
      <c r="A513" s="32" t="s">
        <v>110</v>
      </c>
      <c r="B513" s="12">
        <v>4</v>
      </c>
      <c r="C513" s="14">
        <v>184</v>
      </c>
    </row>
    <row r="514" spans="1:3" x14ac:dyDescent="0.25">
      <c r="A514" s="32" t="s">
        <v>110</v>
      </c>
      <c r="B514" s="12">
        <v>4</v>
      </c>
      <c r="C514" s="14">
        <v>185</v>
      </c>
    </row>
    <row r="515" spans="1:3" x14ac:dyDescent="0.25">
      <c r="A515" s="32" t="s">
        <v>110</v>
      </c>
      <c r="B515" s="12">
        <v>4</v>
      </c>
      <c r="C515" s="14">
        <v>186</v>
      </c>
    </row>
    <row r="516" spans="1:3" x14ac:dyDescent="0.25">
      <c r="A516" s="32" t="s">
        <v>110</v>
      </c>
      <c r="B516" s="12">
        <v>4</v>
      </c>
      <c r="C516" s="14">
        <v>187</v>
      </c>
    </row>
    <row r="517" spans="1:3" x14ac:dyDescent="0.25">
      <c r="A517" s="32" t="s">
        <v>110</v>
      </c>
      <c r="B517" s="12">
        <v>4</v>
      </c>
      <c r="C517" s="14">
        <v>188</v>
      </c>
    </row>
    <row r="518" spans="1:3" x14ac:dyDescent="0.25">
      <c r="A518" s="32" t="s">
        <v>110</v>
      </c>
      <c r="B518" s="12">
        <v>4</v>
      </c>
      <c r="C518" s="14">
        <v>189</v>
      </c>
    </row>
    <row r="519" spans="1:3" x14ac:dyDescent="0.25">
      <c r="A519" s="32" t="s">
        <v>110</v>
      </c>
      <c r="B519" s="12">
        <v>4</v>
      </c>
      <c r="C519" s="14">
        <v>190</v>
      </c>
    </row>
    <row r="520" spans="1:3" x14ac:dyDescent="0.25">
      <c r="A520" s="32" t="s">
        <v>110</v>
      </c>
      <c r="B520" s="12">
        <v>4</v>
      </c>
      <c r="C520" s="14">
        <v>191</v>
      </c>
    </row>
    <row r="521" spans="1:3" x14ac:dyDescent="0.25">
      <c r="A521" s="32" t="s">
        <v>111</v>
      </c>
      <c r="B521" s="12">
        <v>4</v>
      </c>
      <c r="C521" s="14">
        <v>192</v>
      </c>
    </row>
    <row r="522" spans="1:3" x14ac:dyDescent="0.25">
      <c r="A522" s="32" t="s">
        <v>111</v>
      </c>
      <c r="B522" s="12">
        <v>4</v>
      </c>
      <c r="C522" s="14">
        <v>193</v>
      </c>
    </row>
    <row r="523" spans="1:3" x14ac:dyDescent="0.25">
      <c r="A523" s="32" t="s">
        <v>111</v>
      </c>
      <c r="B523" s="12">
        <v>4</v>
      </c>
      <c r="C523" s="14">
        <v>194</v>
      </c>
    </row>
    <row r="524" spans="1:3" x14ac:dyDescent="0.25">
      <c r="A524" s="32" t="s">
        <v>111</v>
      </c>
      <c r="B524" s="12">
        <v>4</v>
      </c>
      <c r="C524" s="14">
        <v>195</v>
      </c>
    </row>
    <row r="525" spans="1:3" x14ac:dyDescent="0.25">
      <c r="A525" s="32" t="s">
        <v>112</v>
      </c>
      <c r="B525" s="12">
        <v>4</v>
      </c>
      <c r="C525" s="14">
        <v>196</v>
      </c>
    </row>
    <row r="526" spans="1:3" x14ac:dyDescent="0.25">
      <c r="A526" s="32" t="s">
        <v>112</v>
      </c>
      <c r="B526" s="12">
        <v>4</v>
      </c>
      <c r="C526" s="14">
        <v>197</v>
      </c>
    </row>
    <row r="527" spans="1:3" x14ac:dyDescent="0.25">
      <c r="A527" s="32" t="s">
        <v>112</v>
      </c>
      <c r="B527" s="12">
        <v>4</v>
      </c>
      <c r="C527" s="14">
        <v>198</v>
      </c>
    </row>
    <row r="528" spans="1:3" x14ac:dyDescent="0.25">
      <c r="A528" s="32" t="s">
        <v>112</v>
      </c>
      <c r="B528" s="12">
        <v>4</v>
      </c>
      <c r="C528" s="14">
        <v>199</v>
      </c>
    </row>
    <row r="529" spans="1:3" x14ac:dyDescent="0.25">
      <c r="A529" s="32" t="s">
        <v>112</v>
      </c>
      <c r="B529" s="12">
        <v>4</v>
      </c>
      <c r="C529" s="14">
        <v>200</v>
      </c>
    </row>
    <row r="530" spans="1:3" x14ac:dyDescent="0.25">
      <c r="A530" s="32" t="s">
        <v>113</v>
      </c>
      <c r="B530" s="12">
        <v>4</v>
      </c>
      <c r="C530" s="14">
        <v>201</v>
      </c>
    </row>
    <row r="531" spans="1:3" x14ac:dyDescent="0.25">
      <c r="A531" s="32" t="s">
        <v>113</v>
      </c>
      <c r="B531" s="12">
        <v>4</v>
      </c>
      <c r="C531" s="14">
        <v>202</v>
      </c>
    </row>
    <row r="532" spans="1:3" x14ac:dyDescent="0.25">
      <c r="A532" s="32" t="s">
        <v>113</v>
      </c>
      <c r="B532" s="12">
        <v>4</v>
      </c>
      <c r="C532" s="14">
        <v>203</v>
      </c>
    </row>
    <row r="533" spans="1:3" x14ac:dyDescent="0.25">
      <c r="A533" s="32" t="s">
        <v>113</v>
      </c>
      <c r="B533" s="12">
        <v>4</v>
      </c>
      <c r="C533" s="14">
        <v>204</v>
      </c>
    </row>
    <row r="534" spans="1:3" x14ac:dyDescent="0.25">
      <c r="A534" s="32" t="s">
        <v>113</v>
      </c>
      <c r="B534" s="12">
        <v>4</v>
      </c>
      <c r="C534" s="14">
        <v>205</v>
      </c>
    </row>
    <row r="535" spans="1:3" x14ac:dyDescent="0.25">
      <c r="A535" s="32" t="s">
        <v>113</v>
      </c>
      <c r="B535" s="12">
        <v>4</v>
      </c>
      <c r="C535" s="14">
        <v>206</v>
      </c>
    </row>
    <row r="536" spans="1:3" x14ac:dyDescent="0.25">
      <c r="A536" s="32" t="s">
        <v>114</v>
      </c>
      <c r="B536" s="12">
        <v>4</v>
      </c>
      <c r="C536" s="14">
        <v>236</v>
      </c>
    </row>
    <row r="537" spans="1:3" x14ac:dyDescent="0.25">
      <c r="A537" s="32" t="s">
        <v>114</v>
      </c>
      <c r="B537" s="12">
        <v>4</v>
      </c>
      <c r="C537" s="14">
        <v>237</v>
      </c>
    </row>
    <row r="538" spans="1:3" x14ac:dyDescent="0.25">
      <c r="A538" s="32" t="s">
        <v>114</v>
      </c>
      <c r="B538" s="12">
        <v>4</v>
      </c>
      <c r="C538" s="14">
        <v>238</v>
      </c>
    </row>
    <row r="539" spans="1:3" x14ac:dyDescent="0.25">
      <c r="A539" s="32" t="s">
        <v>114</v>
      </c>
      <c r="B539" s="12">
        <v>4</v>
      </c>
      <c r="C539" s="14">
        <v>239</v>
      </c>
    </row>
    <row r="540" spans="1:3" x14ac:dyDescent="0.25">
      <c r="A540" s="32" t="s">
        <v>115</v>
      </c>
      <c r="B540" s="12">
        <v>4</v>
      </c>
      <c r="C540" s="14">
        <v>240</v>
      </c>
    </row>
    <row r="541" spans="1:3" x14ac:dyDescent="0.25">
      <c r="A541" s="32" t="s">
        <v>115</v>
      </c>
      <c r="B541" s="12">
        <v>4</v>
      </c>
      <c r="C541" s="14">
        <v>241</v>
      </c>
    </row>
    <row r="542" spans="1:3" x14ac:dyDescent="0.25">
      <c r="A542" s="32" t="s">
        <v>115</v>
      </c>
      <c r="B542" s="12">
        <v>4</v>
      </c>
      <c r="C542" s="14">
        <v>242</v>
      </c>
    </row>
    <row r="543" spans="1:3" x14ac:dyDescent="0.25">
      <c r="A543" s="32" t="s">
        <v>115</v>
      </c>
      <c r="B543" s="12">
        <v>4</v>
      </c>
      <c r="C543" s="14">
        <v>243</v>
      </c>
    </row>
    <row r="544" spans="1:3" x14ac:dyDescent="0.25">
      <c r="A544" s="32" t="s">
        <v>116</v>
      </c>
      <c r="B544" s="12">
        <v>4</v>
      </c>
      <c r="C544" s="14">
        <v>244</v>
      </c>
    </row>
    <row r="545" spans="1:3" x14ac:dyDescent="0.25">
      <c r="A545" s="32" t="s">
        <v>116</v>
      </c>
      <c r="B545" s="12">
        <v>4</v>
      </c>
      <c r="C545" s="14">
        <v>245</v>
      </c>
    </row>
    <row r="546" spans="1:3" x14ac:dyDescent="0.25">
      <c r="A546" s="32" t="s">
        <v>117</v>
      </c>
      <c r="B546" s="12">
        <v>4</v>
      </c>
      <c r="C546" s="14">
        <v>246</v>
      </c>
    </row>
    <row r="547" spans="1:3" x14ac:dyDescent="0.25">
      <c r="A547" s="32" t="s">
        <v>117</v>
      </c>
      <c r="B547" s="12">
        <v>4</v>
      </c>
      <c r="C547" s="14">
        <v>247</v>
      </c>
    </row>
    <row r="548" spans="1:3" x14ac:dyDescent="0.25">
      <c r="A548" s="32" t="s">
        <v>117</v>
      </c>
      <c r="B548" s="12">
        <v>4</v>
      </c>
      <c r="C548" s="14">
        <v>248</v>
      </c>
    </row>
    <row r="549" spans="1:3" x14ac:dyDescent="0.25">
      <c r="A549" s="32" t="s">
        <v>117</v>
      </c>
      <c r="B549" s="12">
        <v>4</v>
      </c>
      <c r="C549" s="14">
        <v>249</v>
      </c>
    </row>
    <row r="550" spans="1:3" x14ac:dyDescent="0.25">
      <c r="A550" s="32" t="s">
        <v>118</v>
      </c>
      <c r="B550" s="12">
        <v>4</v>
      </c>
      <c r="C550" s="14">
        <v>250</v>
      </c>
    </row>
    <row r="551" spans="1:3" x14ac:dyDescent="0.25">
      <c r="A551" s="32" t="s">
        <v>118</v>
      </c>
      <c r="B551" s="12">
        <v>4</v>
      </c>
      <c r="C551" s="14">
        <v>251</v>
      </c>
    </row>
    <row r="552" spans="1:3" x14ac:dyDescent="0.25">
      <c r="A552" s="32" t="s">
        <v>118</v>
      </c>
      <c r="B552" s="12">
        <v>4</v>
      </c>
      <c r="C552" s="14">
        <v>252</v>
      </c>
    </row>
    <row r="553" spans="1:3" x14ac:dyDescent="0.25">
      <c r="A553" s="32" t="s">
        <v>119</v>
      </c>
      <c r="B553" s="12">
        <v>4</v>
      </c>
      <c r="C553" s="14">
        <v>253</v>
      </c>
    </row>
    <row r="554" spans="1:3" x14ac:dyDescent="0.25">
      <c r="A554" s="32" t="s">
        <v>119</v>
      </c>
      <c r="B554" s="12">
        <v>4</v>
      </c>
      <c r="C554" s="14">
        <v>254</v>
      </c>
    </row>
    <row r="555" spans="1:3" x14ac:dyDescent="0.25">
      <c r="A555" s="32" t="s">
        <v>120</v>
      </c>
      <c r="B555" s="12">
        <v>4</v>
      </c>
      <c r="C555" s="14">
        <v>255</v>
      </c>
    </row>
    <row r="556" spans="1:3" x14ac:dyDescent="0.25">
      <c r="A556" s="32" t="s">
        <v>120</v>
      </c>
      <c r="B556" s="12">
        <v>4</v>
      </c>
      <c r="C556" s="14">
        <v>256</v>
      </c>
    </row>
    <row r="557" spans="1:3" x14ac:dyDescent="0.25">
      <c r="A557" s="32" t="s">
        <v>120</v>
      </c>
      <c r="B557" s="12">
        <v>4</v>
      </c>
      <c r="C557" s="14">
        <v>257</v>
      </c>
    </row>
    <row r="558" spans="1:3" x14ac:dyDescent="0.25">
      <c r="A558" s="32" t="s">
        <v>120</v>
      </c>
      <c r="B558" s="12">
        <v>4</v>
      </c>
      <c r="C558" s="14">
        <v>258</v>
      </c>
    </row>
    <row r="559" spans="1:3" x14ac:dyDescent="0.25">
      <c r="A559" s="32" t="s">
        <v>121</v>
      </c>
      <c r="B559" s="12">
        <v>4</v>
      </c>
      <c r="C559" s="14">
        <v>259</v>
      </c>
    </row>
    <row r="560" spans="1:3" x14ac:dyDescent="0.25">
      <c r="A560" s="32" t="s">
        <v>121</v>
      </c>
      <c r="B560" s="12">
        <v>4</v>
      </c>
      <c r="C560" s="14">
        <v>260</v>
      </c>
    </row>
    <row r="561" spans="1:3" x14ac:dyDescent="0.25">
      <c r="A561" s="32" t="s">
        <v>122</v>
      </c>
      <c r="B561" s="12">
        <v>4</v>
      </c>
      <c r="C561" s="14">
        <v>261</v>
      </c>
    </row>
    <row r="562" spans="1:3" x14ac:dyDescent="0.25">
      <c r="A562" s="32" t="s">
        <v>123</v>
      </c>
      <c r="B562" s="12">
        <v>4</v>
      </c>
      <c r="C562" s="14">
        <v>262</v>
      </c>
    </row>
    <row r="563" spans="1:3" x14ac:dyDescent="0.25">
      <c r="A563" s="32" t="s">
        <v>123</v>
      </c>
      <c r="B563" s="12">
        <v>4</v>
      </c>
      <c r="C563" s="14">
        <v>263</v>
      </c>
    </row>
    <row r="564" spans="1:3" x14ac:dyDescent="0.25">
      <c r="A564" s="32" t="s">
        <v>123</v>
      </c>
      <c r="B564" s="12">
        <v>4</v>
      </c>
      <c r="C564" s="14">
        <v>265</v>
      </c>
    </row>
    <row r="565" spans="1:3" x14ac:dyDescent="0.25">
      <c r="A565" s="32" t="s">
        <v>123</v>
      </c>
      <c r="B565" s="12">
        <v>4</v>
      </c>
      <c r="C565" s="14">
        <v>266</v>
      </c>
    </row>
    <row r="566" spans="1:3" x14ac:dyDescent="0.25">
      <c r="A566" s="32" t="s">
        <v>123</v>
      </c>
      <c r="B566" s="12">
        <v>4</v>
      </c>
      <c r="C566" s="14">
        <v>267</v>
      </c>
    </row>
    <row r="567" spans="1:3" x14ac:dyDescent="0.25">
      <c r="A567" s="32" t="s">
        <v>105</v>
      </c>
      <c r="B567" s="12">
        <v>4</v>
      </c>
      <c r="C567" s="14">
        <v>268</v>
      </c>
    </row>
    <row r="568" spans="1:3" x14ac:dyDescent="0.25">
      <c r="A568" s="32" t="s">
        <v>124</v>
      </c>
      <c r="B568" s="12">
        <v>4</v>
      </c>
      <c r="C568" s="14">
        <v>269</v>
      </c>
    </row>
    <row r="569" spans="1:3" x14ac:dyDescent="0.25">
      <c r="A569" s="32" t="s">
        <v>124</v>
      </c>
      <c r="B569" s="12">
        <v>4</v>
      </c>
      <c r="C569" s="14">
        <v>270</v>
      </c>
    </row>
    <row r="570" spans="1:3" x14ac:dyDescent="0.25">
      <c r="A570" s="32" t="s">
        <v>124</v>
      </c>
      <c r="B570" s="12">
        <v>4</v>
      </c>
      <c r="C570" s="14">
        <v>271</v>
      </c>
    </row>
    <row r="571" spans="1:3" x14ac:dyDescent="0.25">
      <c r="A571" s="32" t="s">
        <v>124</v>
      </c>
      <c r="B571" s="12">
        <v>4</v>
      </c>
      <c r="C571" s="14">
        <v>272</v>
      </c>
    </row>
    <row r="572" spans="1:3" x14ac:dyDescent="0.25">
      <c r="A572" s="32" t="s">
        <v>125</v>
      </c>
      <c r="B572" s="12">
        <v>4</v>
      </c>
      <c r="C572" s="14">
        <v>273</v>
      </c>
    </row>
    <row r="573" spans="1:3" x14ac:dyDescent="0.25">
      <c r="A573" s="32" t="s">
        <v>124</v>
      </c>
      <c r="B573" s="12">
        <v>4</v>
      </c>
      <c r="C573" s="14">
        <v>274</v>
      </c>
    </row>
    <row r="574" spans="1:3" x14ac:dyDescent="0.25">
      <c r="A574" s="32" t="s">
        <v>122</v>
      </c>
      <c r="B574" s="12">
        <v>4</v>
      </c>
      <c r="C574" s="14">
        <v>275</v>
      </c>
    </row>
    <row r="575" spans="1:3" x14ac:dyDescent="0.25">
      <c r="A575" s="32" t="s">
        <v>125</v>
      </c>
      <c r="B575" s="12">
        <v>4</v>
      </c>
      <c r="C575" s="14">
        <v>276</v>
      </c>
    </row>
    <row r="576" spans="1:3" x14ac:dyDescent="0.25">
      <c r="A576" s="32" t="s">
        <v>105</v>
      </c>
      <c r="B576" s="12">
        <v>4</v>
      </c>
      <c r="C576" s="14">
        <v>277</v>
      </c>
    </row>
    <row r="577" spans="1:3" x14ac:dyDescent="0.25">
      <c r="A577" s="32" t="s">
        <v>105</v>
      </c>
      <c r="B577" s="12">
        <v>4</v>
      </c>
      <c r="C577" s="14">
        <v>278</v>
      </c>
    </row>
    <row r="578" spans="1:3" x14ac:dyDescent="0.25">
      <c r="A578" s="32" t="s">
        <v>125</v>
      </c>
      <c r="B578" s="12">
        <v>4</v>
      </c>
      <c r="C578" s="14">
        <v>279</v>
      </c>
    </row>
    <row r="579" spans="1:3" x14ac:dyDescent="0.25">
      <c r="A579" s="32" t="s">
        <v>126</v>
      </c>
      <c r="B579" s="12">
        <v>4</v>
      </c>
      <c r="C579" s="14">
        <v>280</v>
      </c>
    </row>
    <row r="580" spans="1:3" x14ac:dyDescent="0.25">
      <c r="A580" s="32" t="s">
        <v>126</v>
      </c>
      <c r="B580" s="12">
        <v>4</v>
      </c>
      <c r="C580" s="14">
        <v>281</v>
      </c>
    </row>
    <row r="581" spans="1:3" x14ac:dyDescent="0.25">
      <c r="A581" s="32" t="s">
        <v>125</v>
      </c>
      <c r="B581" s="12">
        <v>4</v>
      </c>
      <c r="C581" s="14">
        <v>282</v>
      </c>
    </row>
    <row r="582" spans="1:3" x14ac:dyDescent="0.25">
      <c r="A582" s="32" t="s">
        <v>125</v>
      </c>
      <c r="B582" s="12">
        <v>4</v>
      </c>
      <c r="C582" s="14">
        <v>283</v>
      </c>
    </row>
    <row r="583" spans="1:3" x14ac:dyDescent="0.25">
      <c r="A583" s="32" t="s">
        <v>126</v>
      </c>
      <c r="B583" s="12">
        <v>4</v>
      </c>
      <c r="C583" s="14">
        <v>284</v>
      </c>
    </row>
    <row r="584" spans="1:3" x14ac:dyDescent="0.25">
      <c r="A584" s="32" t="s">
        <v>127</v>
      </c>
      <c r="B584" s="12">
        <v>4</v>
      </c>
      <c r="C584" s="14">
        <v>376</v>
      </c>
    </row>
    <row r="585" spans="1:3" x14ac:dyDescent="0.25">
      <c r="A585" s="32" t="s">
        <v>127</v>
      </c>
      <c r="B585" s="12">
        <v>4</v>
      </c>
      <c r="C585" s="14">
        <v>377</v>
      </c>
    </row>
    <row r="586" spans="1:3" x14ac:dyDescent="0.25">
      <c r="A586" s="32" t="s">
        <v>127</v>
      </c>
      <c r="B586" s="12">
        <v>4</v>
      </c>
      <c r="C586" s="14">
        <v>378</v>
      </c>
    </row>
    <row r="587" spans="1:3" x14ac:dyDescent="0.25">
      <c r="A587" s="32" t="s">
        <v>127</v>
      </c>
      <c r="B587" s="12">
        <v>4</v>
      </c>
      <c r="C587" s="14">
        <v>379</v>
      </c>
    </row>
    <row r="588" spans="1:3" x14ac:dyDescent="0.25">
      <c r="A588" s="32" t="s">
        <v>127</v>
      </c>
      <c r="B588" s="12">
        <v>4</v>
      </c>
      <c r="C588" s="14">
        <v>380</v>
      </c>
    </row>
    <row r="589" spans="1:3" x14ac:dyDescent="0.25">
      <c r="A589" s="32" t="s">
        <v>128</v>
      </c>
      <c r="B589" s="12">
        <v>4</v>
      </c>
      <c r="C589" s="14">
        <v>381</v>
      </c>
    </row>
    <row r="590" spans="1:3" x14ac:dyDescent="0.25">
      <c r="A590" s="32" t="s">
        <v>128</v>
      </c>
      <c r="B590" s="12">
        <v>4</v>
      </c>
      <c r="C590" s="14">
        <v>382</v>
      </c>
    </row>
    <row r="591" spans="1:3" x14ac:dyDescent="0.25">
      <c r="A591" s="32" t="s">
        <v>128</v>
      </c>
      <c r="B591" s="12">
        <v>4</v>
      </c>
      <c r="C591" s="14">
        <v>383</v>
      </c>
    </row>
    <row r="592" spans="1:3" x14ac:dyDescent="0.25">
      <c r="A592" s="32" t="s">
        <v>128</v>
      </c>
      <c r="B592" s="12">
        <v>4</v>
      </c>
      <c r="C592" s="14">
        <v>384</v>
      </c>
    </row>
    <row r="593" spans="1:3" x14ac:dyDescent="0.25">
      <c r="A593" s="32" t="s">
        <v>129</v>
      </c>
      <c r="B593" s="12">
        <v>4</v>
      </c>
      <c r="C593" s="14">
        <v>385</v>
      </c>
    </row>
    <row r="594" spans="1:3" x14ac:dyDescent="0.25">
      <c r="A594" s="32" t="s">
        <v>129</v>
      </c>
      <c r="B594" s="12">
        <v>4</v>
      </c>
      <c r="C594" s="14">
        <v>386</v>
      </c>
    </row>
    <row r="595" spans="1:3" x14ac:dyDescent="0.25">
      <c r="A595" s="32" t="s">
        <v>130</v>
      </c>
      <c r="B595" s="12">
        <v>4</v>
      </c>
      <c r="C595" s="14">
        <v>387</v>
      </c>
    </row>
    <row r="596" spans="1:3" x14ac:dyDescent="0.25">
      <c r="A596" s="32" t="s">
        <v>130</v>
      </c>
      <c r="B596" s="12">
        <v>4</v>
      </c>
      <c r="C596" s="14">
        <v>388</v>
      </c>
    </row>
    <row r="597" spans="1:3" x14ac:dyDescent="0.25">
      <c r="A597" s="32" t="s">
        <v>130</v>
      </c>
      <c r="B597" s="12">
        <v>4</v>
      </c>
      <c r="C597" s="14">
        <v>389</v>
      </c>
    </row>
    <row r="598" spans="1:3" x14ac:dyDescent="0.25">
      <c r="A598" s="32" t="s">
        <v>130</v>
      </c>
      <c r="B598" s="12">
        <v>4</v>
      </c>
      <c r="C598" s="14">
        <v>390</v>
      </c>
    </row>
    <row r="599" spans="1:3" x14ac:dyDescent="0.25">
      <c r="A599" s="32" t="s">
        <v>131</v>
      </c>
      <c r="B599" s="12">
        <v>4</v>
      </c>
      <c r="C599" s="14">
        <v>402</v>
      </c>
    </row>
    <row r="600" spans="1:3" x14ac:dyDescent="0.25">
      <c r="A600" s="32" t="s">
        <v>131</v>
      </c>
      <c r="B600" s="12">
        <v>4</v>
      </c>
      <c r="C600" s="14">
        <v>403</v>
      </c>
    </row>
    <row r="601" spans="1:3" x14ac:dyDescent="0.25">
      <c r="A601" s="32" t="s">
        <v>131</v>
      </c>
      <c r="B601" s="12">
        <v>4</v>
      </c>
      <c r="C601" s="14">
        <v>404</v>
      </c>
    </row>
    <row r="602" spans="1:3" x14ac:dyDescent="0.25">
      <c r="A602" s="32" t="s">
        <v>131</v>
      </c>
      <c r="B602" s="12">
        <v>4</v>
      </c>
      <c r="C602" s="14">
        <v>405</v>
      </c>
    </row>
    <row r="603" spans="1:3" x14ac:dyDescent="0.25">
      <c r="A603" s="32" t="s">
        <v>131</v>
      </c>
      <c r="B603" s="12">
        <v>4</v>
      </c>
      <c r="C603" s="14">
        <v>406</v>
      </c>
    </row>
    <row r="604" spans="1:3" x14ac:dyDescent="0.25">
      <c r="A604" s="32" t="s">
        <v>131</v>
      </c>
      <c r="B604" s="12">
        <v>4</v>
      </c>
      <c r="C604" s="14">
        <v>407</v>
      </c>
    </row>
    <row r="605" spans="1:3" x14ac:dyDescent="0.25">
      <c r="A605" s="32" t="s">
        <v>131</v>
      </c>
      <c r="B605" s="12">
        <v>4</v>
      </c>
      <c r="C605" s="14">
        <v>408</v>
      </c>
    </row>
    <row r="606" spans="1:3" x14ac:dyDescent="0.25">
      <c r="A606" s="32" t="s">
        <v>131</v>
      </c>
      <c r="B606" s="12">
        <v>4</v>
      </c>
      <c r="C606" s="14">
        <v>409</v>
      </c>
    </row>
    <row r="607" spans="1:3" x14ac:dyDescent="0.25">
      <c r="A607" s="32" t="s">
        <v>131</v>
      </c>
      <c r="B607" s="12">
        <v>4</v>
      </c>
      <c r="C607" s="14">
        <v>410</v>
      </c>
    </row>
    <row r="608" spans="1:3" x14ac:dyDescent="0.25">
      <c r="A608" s="32" t="s">
        <v>131</v>
      </c>
      <c r="B608" s="12">
        <v>4</v>
      </c>
      <c r="C608" s="14">
        <v>411</v>
      </c>
    </row>
    <row r="609" spans="1:3" x14ac:dyDescent="0.25">
      <c r="A609" s="32" t="s">
        <v>128</v>
      </c>
      <c r="B609" s="12">
        <v>4</v>
      </c>
      <c r="C609" s="14">
        <v>449</v>
      </c>
    </row>
    <row r="610" spans="1:3" x14ac:dyDescent="0.25">
      <c r="A610" s="32" t="s">
        <v>132</v>
      </c>
      <c r="B610" s="12">
        <v>4</v>
      </c>
      <c r="C610" s="14">
        <v>537</v>
      </c>
    </row>
    <row r="611" spans="1:3" x14ac:dyDescent="0.25">
      <c r="A611" s="32" t="s">
        <v>132</v>
      </c>
      <c r="B611" s="12">
        <v>4</v>
      </c>
      <c r="C611" s="14">
        <v>538</v>
      </c>
    </row>
    <row r="612" spans="1:3" x14ac:dyDescent="0.25">
      <c r="A612" s="32" t="s">
        <v>132</v>
      </c>
      <c r="B612" s="12">
        <v>4</v>
      </c>
      <c r="C612" s="14">
        <v>539</v>
      </c>
    </row>
    <row r="613" spans="1:3" x14ac:dyDescent="0.25">
      <c r="A613" s="32" t="s">
        <v>132</v>
      </c>
      <c r="B613" s="12">
        <v>4</v>
      </c>
      <c r="C613" s="14">
        <v>540</v>
      </c>
    </row>
    <row r="614" spans="1:3" x14ac:dyDescent="0.25">
      <c r="A614" s="32" t="s">
        <v>132</v>
      </c>
      <c r="B614" s="12">
        <v>4</v>
      </c>
      <c r="C614" s="14">
        <v>541</v>
      </c>
    </row>
    <row r="615" spans="1:3" x14ac:dyDescent="0.25">
      <c r="A615" s="32" t="s">
        <v>132</v>
      </c>
      <c r="B615" s="12">
        <v>4</v>
      </c>
      <c r="C615" s="14">
        <v>542</v>
      </c>
    </row>
    <row r="616" spans="1:3" x14ac:dyDescent="0.25">
      <c r="A616" s="32" t="s">
        <v>133</v>
      </c>
      <c r="B616" s="12">
        <v>4</v>
      </c>
      <c r="C616" s="14">
        <v>543</v>
      </c>
    </row>
    <row r="617" spans="1:3" x14ac:dyDescent="0.25">
      <c r="A617" s="32" t="s">
        <v>133</v>
      </c>
      <c r="B617" s="12">
        <v>4</v>
      </c>
      <c r="C617" s="14">
        <v>544</v>
      </c>
    </row>
    <row r="618" spans="1:3" x14ac:dyDescent="0.25">
      <c r="A618" s="32" t="s">
        <v>133</v>
      </c>
      <c r="B618" s="12">
        <v>4</v>
      </c>
      <c r="C618" s="14">
        <v>545</v>
      </c>
    </row>
    <row r="619" spans="1:3" x14ac:dyDescent="0.25">
      <c r="A619" s="32" t="s">
        <v>133</v>
      </c>
      <c r="B619" s="12">
        <v>4</v>
      </c>
      <c r="C619" s="14">
        <v>546</v>
      </c>
    </row>
    <row r="620" spans="1:3" x14ac:dyDescent="0.25">
      <c r="A620" s="32" t="s">
        <v>133</v>
      </c>
      <c r="B620" s="12">
        <v>4</v>
      </c>
      <c r="C620" s="14">
        <v>547</v>
      </c>
    </row>
    <row r="621" spans="1:3" x14ac:dyDescent="0.25">
      <c r="A621" s="32" t="s">
        <v>133</v>
      </c>
      <c r="B621" s="12">
        <v>4</v>
      </c>
      <c r="C621" s="14">
        <v>548</v>
      </c>
    </row>
    <row r="622" spans="1:3" x14ac:dyDescent="0.25">
      <c r="A622" s="32" t="s">
        <v>134</v>
      </c>
      <c r="B622" s="12">
        <v>4</v>
      </c>
      <c r="C622" s="14">
        <v>549</v>
      </c>
    </row>
    <row r="623" spans="1:3" x14ac:dyDescent="0.25">
      <c r="A623" s="32" t="s">
        <v>135</v>
      </c>
      <c r="B623" s="12">
        <v>4</v>
      </c>
      <c r="C623" s="14">
        <v>550</v>
      </c>
    </row>
    <row r="624" spans="1:3" x14ac:dyDescent="0.25">
      <c r="A624" s="32" t="s">
        <v>135</v>
      </c>
      <c r="B624" s="12">
        <v>4</v>
      </c>
      <c r="C624" s="14">
        <v>551</v>
      </c>
    </row>
    <row r="625" spans="1:3" x14ac:dyDescent="0.25">
      <c r="A625" s="32" t="s">
        <v>135</v>
      </c>
      <c r="B625" s="12">
        <v>4</v>
      </c>
      <c r="C625" s="14">
        <v>552</v>
      </c>
    </row>
    <row r="626" spans="1:3" x14ac:dyDescent="0.25">
      <c r="A626" s="32" t="s">
        <v>135</v>
      </c>
      <c r="B626" s="12">
        <v>4</v>
      </c>
      <c r="C626" s="14">
        <v>553</v>
      </c>
    </row>
    <row r="627" spans="1:3" x14ac:dyDescent="0.25">
      <c r="A627" s="32" t="s">
        <v>134</v>
      </c>
      <c r="B627" s="12">
        <v>4</v>
      </c>
      <c r="C627" s="14">
        <v>554</v>
      </c>
    </row>
    <row r="628" spans="1:3" x14ac:dyDescent="0.25">
      <c r="A628" s="32" t="s">
        <v>134</v>
      </c>
      <c r="B628" s="12">
        <v>4</v>
      </c>
      <c r="C628" s="14">
        <v>555</v>
      </c>
    </row>
    <row r="629" spans="1:3" x14ac:dyDescent="0.25">
      <c r="A629" s="32" t="s">
        <v>134</v>
      </c>
      <c r="B629" s="12">
        <v>4</v>
      </c>
      <c r="C629" s="14">
        <v>556</v>
      </c>
    </row>
    <row r="630" spans="1:3" x14ac:dyDescent="0.25">
      <c r="A630" s="32" t="s">
        <v>134</v>
      </c>
      <c r="B630" s="12">
        <v>4</v>
      </c>
      <c r="C630" s="14">
        <v>557</v>
      </c>
    </row>
    <row r="631" spans="1:3" x14ac:dyDescent="0.25">
      <c r="A631" s="32" t="s">
        <v>134</v>
      </c>
      <c r="B631" s="12">
        <v>4</v>
      </c>
      <c r="C631" s="14">
        <v>558</v>
      </c>
    </row>
    <row r="632" spans="1:3" x14ac:dyDescent="0.25">
      <c r="A632" s="32" t="s">
        <v>136</v>
      </c>
      <c r="B632" s="12">
        <v>4</v>
      </c>
      <c r="C632" s="14">
        <v>559</v>
      </c>
    </row>
    <row r="633" spans="1:3" x14ac:dyDescent="0.25">
      <c r="A633" s="32" t="s">
        <v>136</v>
      </c>
      <c r="B633" s="12">
        <v>4</v>
      </c>
      <c r="C633" s="14">
        <v>560</v>
      </c>
    </row>
    <row r="634" spans="1:3" x14ac:dyDescent="0.25">
      <c r="A634" s="32" t="s">
        <v>137</v>
      </c>
      <c r="B634" s="12">
        <v>4</v>
      </c>
      <c r="C634" s="14">
        <v>561</v>
      </c>
    </row>
    <row r="635" spans="1:3" x14ac:dyDescent="0.25">
      <c r="A635" s="32" t="s">
        <v>137</v>
      </c>
      <c r="B635" s="12">
        <v>4</v>
      </c>
      <c r="C635" s="14">
        <v>562</v>
      </c>
    </row>
    <row r="636" spans="1:3" x14ac:dyDescent="0.25">
      <c r="A636" s="32" t="s">
        <v>137</v>
      </c>
      <c r="B636" s="12">
        <v>4</v>
      </c>
      <c r="C636" s="14">
        <v>563</v>
      </c>
    </row>
    <row r="637" spans="1:3" x14ac:dyDescent="0.25">
      <c r="A637" s="32" t="s">
        <v>138</v>
      </c>
      <c r="B637" s="12">
        <v>4</v>
      </c>
      <c r="C637" s="14">
        <v>564</v>
      </c>
    </row>
    <row r="638" spans="1:3" x14ac:dyDescent="0.25">
      <c r="A638" s="32" t="s">
        <v>138</v>
      </c>
      <c r="B638" s="12">
        <v>4</v>
      </c>
      <c r="C638" s="14">
        <v>565</v>
      </c>
    </row>
    <row r="639" spans="1:3" x14ac:dyDescent="0.25">
      <c r="A639" s="32" t="s">
        <v>138</v>
      </c>
      <c r="B639" s="12">
        <v>4</v>
      </c>
      <c r="C639" s="14">
        <v>566</v>
      </c>
    </row>
    <row r="640" spans="1:3" x14ac:dyDescent="0.25">
      <c r="A640" s="32" t="s">
        <v>139</v>
      </c>
      <c r="B640" s="12">
        <v>4</v>
      </c>
      <c r="C640" s="14">
        <v>567</v>
      </c>
    </row>
    <row r="641" spans="1:3" x14ac:dyDescent="0.25">
      <c r="A641" s="32" t="s">
        <v>139</v>
      </c>
      <c r="B641" s="12">
        <v>4</v>
      </c>
      <c r="C641" s="14">
        <v>568</v>
      </c>
    </row>
    <row r="642" spans="1:3" x14ac:dyDescent="0.25">
      <c r="A642" s="32" t="s">
        <v>139</v>
      </c>
      <c r="B642" s="12">
        <v>4</v>
      </c>
      <c r="C642" s="14">
        <v>569</v>
      </c>
    </row>
    <row r="643" spans="1:3" x14ac:dyDescent="0.25">
      <c r="A643" s="32" t="s">
        <v>139</v>
      </c>
      <c r="B643" s="12">
        <v>4</v>
      </c>
      <c r="C643" s="14">
        <v>570</v>
      </c>
    </row>
    <row r="644" spans="1:3" x14ac:dyDescent="0.25">
      <c r="A644" s="32" t="s">
        <v>139</v>
      </c>
      <c r="B644" s="12">
        <v>4</v>
      </c>
      <c r="C644" s="14">
        <v>571</v>
      </c>
    </row>
    <row r="645" spans="1:3" x14ac:dyDescent="0.25">
      <c r="A645" s="32" t="s">
        <v>140</v>
      </c>
      <c r="B645" s="12">
        <v>4</v>
      </c>
      <c r="C645" s="14">
        <v>572</v>
      </c>
    </row>
    <row r="646" spans="1:3" x14ac:dyDescent="0.25">
      <c r="A646" s="32" t="s">
        <v>140</v>
      </c>
      <c r="B646" s="12">
        <v>4</v>
      </c>
      <c r="C646" s="14">
        <v>573</v>
      </c>
    </row>
    <row r="647" spans="1:3" x14ac:dyDescent="0.25">
      <c r="A647" s="32" t="s">
        <v>140</v>
      </c>
      <c r="B647" s="12">
        <v>4</v>
      </c>
      <c r="C647" s="14">
        <v>574</v>
      </c>
    </row>
    <row r="648" spans="1:3" x14ac:dyDescent="0.25">
      <c r="A648" s="32" t="s">
        <v>140</v>
      </c>
      <c r="B648" s="12">
        <v>4</v>
      </c>
      <c r="C648" s="14">
        <v>575</v>
      </c>
    </row>
    <row r="649" spans="1:3" x14ac:dyDescent="0.25">
      <c r="A649" s="32" t="s">
        <v>140</v>
      </c>
      <c r="B649" s="12">
        <v>4</v>
      </c>
      <c r="C649" s="14">
        <v>576</v>
      </c>
    </row>
    <row r="650" spans="1:3" x14ac:dyDescent="0.25">
      <c r="A650" s="32" t="s">
        <v>141</v>
      </c>
      <c r="B650" s="12">
        <v>4</v>
      </c>
      <c r="C650" s="14">
        <v>644</v>
      </c>
    </row>
    <row r="651" spans="1:3" x14ac:dyDescent="0.25">
      <c r="A651" s="32" t="s">
        <v>141</v>
      </c>
      <c r="B651" s="12">
        <v>4</v>
      </c>
      <c r="C651" s="14">
        <v>645</v>
      </c>
    </row>
    <row r="652" spans="1:3" x14ac:dyDescent="0.25">
      <c r="A652" s="32" t="s">
        <v>141</v>
      </c>
      <c r="B652" s="12">
        <v>4</v>
      </c>
      <c r="C652" s="14">
        <v>646</v>
      </c>
    </row>
    <row r="653" spans="1:3" x14ac:dyDescent="0.25">
      <c r="A653" s="32" t="s">
        <v>141</v>
      </c>
      <c r="B653" s="12">
        <v>4</v>
      </c>
      <c r="C653" s="14">
        <v>647</v>
      </c>
    </row>
    <row r="654" spans="1:3" x14ac:dyDescent="0.25">
      <c r="A654" s="32" t="s">
        <v>141</v>
      </c>
      <c r="B654" s="12">
        <v>4</v>
      </c>
      <c r="C654" s="14">
        <v>648</v>
      </c>
    </row>
    <row r="655" spans="1:3" x14ac:dyDescent="0.25">
      <c r="A655" s="32" t="s">
        <v>141</v>
      </c>
      <c r="B655" s="12">
        <v>4</v>
      </c>
      <c r="C655" s="14">
        <v>649</v>
      </c>
    </row>
    <row r="656" spans="1:3" x14ac:dyDescent="0.25">
      <c r="A656" s="32" t="s">
        <v>142</v>
      </c>
      <c r="B656" s="12">
        <v>4</v>
      </c>
      <c r="C656" s="14">
        <v>650</v>
      </c>
    </row>
    <row r="657" spans="1:3" x14ac:dyDescent="0.25">
      <c r="A657" s="32" t="s">
        <v>142</v>
      </c>
      <c r="B657" s="12">
        <v>4</v>
      </c>
      <c r="C657" s="14">
        <v>651</v>
      </c>
    </row>
    <row r="658" spans="1:3" x14ac:dyDescent="0.25">
      <c r="A658" s="32" t="s">
        <v>142</v>
      </c>
      <c r="B658" s="12">
        <v>4</v>
      </c>
      <c r="C658" s="14">
        <v>652</v>
      </c>
    </row>
    <row r="659" spans="1:3" x14ac:dyDescent="0.25">
      <c r="A659" s="32" t="s">
        <v>142</v>
      </c>
      <c r="B659" s="12">
        <v>4</v>
      </c>
      <c r="C659" s="14">
        <v>653</v>
      </c>
    </row>
    <row r="660" spans="1:3" x14ac:dyDescent="0.25">
      <c r="A660" s="32" t="s">
        <v>142</v>
      </c>
      <c r="B660" s="12">
        <v>4</v>
      </c>
      <c r="C660" s="14">
        <v>654</v>
      </c>
    </row>
    <row r="661" spans="1:3" x14ac:dyDescent="0.25">
      <c r="A661" s="32" t="s">
        <v>143</v>
      </c>
      <c r="B661" s="12">
        <v>4</v>
      </c>
      <c r="C661" s="14">
        <v>655</v>
      </c>
    </row>
    <row r="662" spans="1:3" x14ac:dyDescent="0.25">
      <c r="A662" s="32" t="s">
        <v>143</v>
      </c>
      <c r="B662" s="12">
        <v>4</v>
      </c>
      <c r="C662" s="14">
        <v>656</v>
      </c>
    </row>
    <row r="663" spans="1:3" x14ac:dyDescent="0.25">
      <c r="A663" s="32" t="s">
        <v>130</v>
      </c>
      <c r="B663" s="12">
        <v>4</v>
      </c>
      <c r="C663" s="14">
        <v>2301</v>
      </c>
    </row>
    <row r="664" spans="1:3" x14ac:dyDescent="0.25">
      <c r="A664" s="32" t="s">
        <v>129</v>
      </c>
      <c r="B664" s="12">
        <v>4</v>
      </c>
      <c r="C664" s="14">
        <v>2350</v>
      </c>
    </row>
    <row r="665" spans="1:3" x14ac:dyDescent="0.25">
      <c r="A665" s="32" t="s">
        <v>110</v>
      </c>
      <c r="B665" s="12">
        <v>4</v>
      </c>
      <c r="C665" s="14">
        <v>2520</v>
      </c>
    </row>
    <row r="666" spans="1:3" x14ac:dyDescent="0.25">
      <c r="A666" s="32" t="s">
        <v>127</v>
      </c>
      <c r="B666" s="12">
        <v>4</v>
      </c>
      <c r="C666" s="14">
        <v>2523</v>
      </c>
    </row>
    <row r="667" spans="1:3" x14ac:dyDescent="0.25">
      <c r="A667" s="32" t="s">
        <v>144</v>
      </c>
      <c r="B667" s="12">
        <v>4</v>
      </c>
      <c r="C667" s="14">
        <v>2572</v>
      </c>
    </row>
    <row r="668" spans="1:3" x14ac:dyDescent="0.25">
      <c r="A668" s="32" t="s">
        <v>145</v>
      </c>
      <c r="B668" s="12">
        <v>5</v>
      </c>
      <c r="C668" s="14">
        <v>412</v>
      </c>
    </row>
    <row r="669" spans="1:3" x14ac:dyDescent="0.25">
      <c r="A669" s="32" t="s">
        <v>146</v>
      </c>
      <c r="B669" s="12">
        <v>5</v>
      </c>
      <c r="C669" s="14">
        <v>413</v>
      </c>
    </row>
    <row r="670" spans="1:3" x14ac:dyDescent="0.25">
      <c r="A670" s="32" t="s">
        <v>147</v>
      </c>
      <c r="B670" s="12">
        <v>5</v>
      </c>
      <c r="C670" s="14">
        <v>414</v>
      </c>
    </row>
    <row r="671" spans="1:3" x14ac:dyDescent="0.25">
      <c r="A671" s="32" t="s">
        <v>147</v>
      </c>
      <c r="B671" s="12">
        <v>5</v>
      </c>
      <c r="C671" s="14">
        <v>415</v>
      </c>
    </row>
    <row r="672" spans="1:3" x14ac:dyDescent="0.25">
      <c r="A672" s="32" t="s">
        <v>147</v>
      </c>
      <c r="B672" s="12">
        <v>5</v>
      </c>
      <c r="C672" s="14">
        <v>416</v>
      </c>
    </row>
    <row r="673" spans="1:3" x14ac:dyDescent="0.25">
      <c r="A673" s="32" t="s">
        <v>147</v>
      </c>
      <c r="B673" s="12">
        <v>5</v>
      </c>
      <c r="C673" s="14">
        <v>417</v>
      </c>
    </row>
    <row r="674" spans="1:3" x14ac:dyDescent="0.25">
      <c r="A674" s="32" t="s">
        <v>147</v>
      </c>
      <c r="B674" s="12">
        <v>5</v>
      </c>
      <c r="C674" s="14">
        <v>418</v>
      </c>
    </row>
    <row r="675" spans="1:3" x14ac:dyDescent="0.25">
      <c r="A675" s="32" t="s">
        <v>147</v>
      </c>
      <c r="B675" s="12">
        <v>5</v>
      </c>
      <c r="C675" s="14">
        <v>419</v>
      </c>
    </row>
    <row r="676" spans="1:3" x14ac:dyDescent="0.25">
      <c r="A676" s="32" t="s">
        <v>146</v>
      </c>
      <c r="B676" s="12">
        <v>5</v>
      </c>
      <c r="C676" s="14">
        <v>420</v>
      </c>
    </row>
    <row r="677" spans="1:3" x14ac:dyDescent="0.25">
      <c r="A677" s="32" t="s">
        <v>146</v>
      </c>
      <c r="B677" s="12">
        <v>5</v>
      </c>
      <c r="C677" s="14">
        <v>421</v>
      </c>
    </row>
    <row r="678" spans="1:3" x14ac:dyDescent="0.25">
      <c r="A678" s="32" t="s">
        <v>145</v>
      </c>
      <c r="B678" s="12">
        <v>5</v>
      </c>
      <c r="C678" s="14">
        <v>422</v>
      </c>
    </row>
    <row r="679" spans="1:3" x14ac:dyDescent="0.25">
      <c r="A679" s="32" t="s">
        <v>145</v>
      </c>
      <c r="B679" s="12">
        <v>5</v>
      </c>
      <c r="C679" s="14">
        <v>423</v>
      </c>
    </row>
    <row r="680" spans="1:3" x14ac:dyDescent="0.25">
      <c r="A680" s="32" t="s">
        <v>145</v>
      </c>
      <c r="B680" s="12">
        <v>5</v>
      </c>
      <c r="C680" s="14">
        <v>424</v>
      </c>
    </row>
    <row r="681" spans="1:3" x14ac:dyDescent="0.25">
      <c r="A681" s="32" t="s">
        <v>145</v>
      </c>
      <c r="B681" s="12">
        <v>5</v>
      </c>
      <c r="C681" s="14">
        <v>425</v>
      </c>
    </row>
    <row r="682" spans="1:3" x14ac:dyDescent="0.25">
      <c r="A682" s="32" t="s">
        <v>145</v>
      </c>
      <c r="B682" s="12">
        <v>5</v>
      </c>
      <c r="C682" s="14">
        <v>426</v>
      </c>
    </row>
    <row r="683" spans="1:3" x14ac:dyDescent="0.25">
      <c r="A683" s="32" t="s">
        <v>145</v>
      </c>
      <c r="B683" s="12">
        <v>5</v>
      </c>
      <c r="C683" s="14">
        <v>427</v>
      </c>
    </row>
    <row r="684" spans="1:3" x14ac:dyDescent="0.25">
      <c r="A684" s="32" t="s">
        <v>145</v>
      </c>
      <c r="B684" s="12">
        <v>5</v>
      </c>
      <c r="C684" s="14">
        <v>428</v>
      </c>
    </row>
    <row r="685" spans="1:3" x14ac:dyDescent="0.25">
      <c r="A685" s="32" t="s">
        <v>148</v>
      </c>
      <c r="B685" s="12">
        <v>5</v>
      </c>
      <c r="C685" s="14">
        <v>429</v>
      </c>
    </row>
    <row r="686" spans="1:3" x14ac:dyDescent="0.25">
      <c r="A686" s="32" t="s">
        <v>149</v>
      </c>
      <c r="B686" s="12">
        <v>5</v>
      </c>
      <c r="C686" s="14">
        <v>430</v>
      </c>
    </row>
    <row r="687" spans="1:3" x14ac:dyDescent="0.25">
      <c r="A687" s="32" t="s">
        <v>148</v>
      </c>
      <c r="B687" s="12">
        <v>5</v>
      </c>
      <c r="C687" s="14">
        <v>431</v>
      </c>
    </row>
    <row r="688" spans="1:3" x14ac:dyDescent="0.25">
      <c r="A688" s="32" t="s">
        <v>148</v>
      </c>
      <c r="B688" s="12">
        <v>5</v>
      </c>
      <c r="C688" s="14">
        <v>432</v>
      </c>
    </row>
    <row r="689" spans="1:3" x14ac:dyDescent="0.25">
      <c r="A689" s="32" t="s">
        <v>148</v>
      </c>
      <c r="B689" s="12">
        <v>5</v>
      </c>
      <c r="C689" s="14">
        <v>433</v>
      </c>
    </row>
    <row r="690" spans="1:3" x14ac:dyDescent="0.25">
      <c r="A690" s="32" t="s">
        <v>150</v>
      </c>
      <c r="B690" s="12">
        <v>5</v>
      </c>
      <c r="C690" s="14">
        <v>434</v>
      </c>
    </row>
    <row r="691" spans="1:3" x14ac:dyDescent="0.25">
      <c r="A691" s="32" t="s">
        <v>150</v>
      </c>
      <c r="B691" s="12">
        <v>5</v>
      </c>
      <c r="C691" s="14">
        <v>435</v>
      </c>
    </row>
    <row r="692" spans="1:3" x14ac:dyDescent="0.25">
      <c r="A692" s="32" t="s">
        <v>150</v>
      </c>
      <c r="B692" s="12">
        <v>5</v>
      </c>
      <c r="C692" s="14">
        <v>436</v>
      </c>
    </row>
    <row r="693" spans="1:3" x14ac:dyDescent="0.25">
      <c r="A693" s="32" t="s">
        <v>150</v>
      </c>
      <c r="B693" s="12">
        <v>5</v>
      </c>
      <c r="C693" s="14">
        <v>437</v>
      </c>
    </row>
    <row r="694" spans="1:3" x14ac:dyDescent="0.25">
      <c r="A694" s="32" t="s">
        <v>150</v>
      </c>
      <c r="B694" s="12">
        <v>5</v>
      </c>
      <c r="C694" s="14">
        <v>438</v>
      </c>
    </row>
    <row r="695" spans="1:3" x14ac:dyDescent="0.25">
      <c r="A695" s="32" t="s">
        <v>150</v>
      </c>
      <c r="B695" s="12">
        <v>5</v>
      </c>
      <c r="C695" s="14">
        <v>439</v>
      </c>
    </row>
    <row r="696" spans="1:3" x14ac:dyDescent="0.25">
      <c r="A696" s="32" t="s">
        <v>149</v>
      </c>
      <c r="B696" s="12">
        <v>5</v>
      </c>
      <c r="C696" s="14">
        <v>440</v>
      </c>
    </row>
    <row r="697" spans="1:3" x14ac:dyDescent="0.25">
      <c r="A697" s="32" t="s">
        <v>149</v>
      </c>
      <c r="B697" s="12">
        <v>5</v>
      </c>
      <c r="C697" s="14">
        <v>441</v>
      </c>
    </row>
    <row r="698" spans="1:3" x14ac:dyDescent="0.25">
      <c r="A698" s="32" t="s">
        <v>149</v>
      </c>
      <c r="B698" s="12">
        <v>5</v>
      </c>
      <c r="C698" s="14">
        <v>442</v>
      </c>
    </row>
    <row r="699" spans="1:3" x14ac:dyDescent="0.25">
      <c r="A699" s="32" t="s">
        <v>149</v>
      </c>
      <c r="B699" s="12">
        <v>5</v>
      </c>
      <c r="C699" s="14">
        <v>443</v>
      </c>
    </row>
    <row r="700" spans="1:3" x14ac:dyDescent="0.25">
      <c r="A700" s="32" t="s">
        <v>149</v>
      </c>
      <c r="B700" s="12">
        <v>5</v>
      </c>
      <c r="C700" s="14">
        <v>444</v>
      </c>
    </row>
    <row r="701" spans="1:3" x14ac:dyDescent="0.25">
      <c r="A701" s="32" t="s">
        <v>149</v>
      </c>
      <c r="B701" s="12">
        <v>5</v>
      </c>
      <c r="C701" s="14">
        <v>445</v>
      </c>
    </row>
    <row r="702" spans="1:3" x14ac:dyDescent="0.25">
      <c r="A702" s="32" t="s">
        <v>151</v>
      </c>
      <c r="B702" s="12">
        <v>5</v>
      </c>
      <c r="C702" s="14">
        <v>446</v>
      </c>
    </row>
    <row r="703" spans="1:3" x14ac:dyDescent="0.25">
      <c r="A703" s="32" t="s">
        <v>151</v>
      </c>
      <c r="B703" s="12">
        <v>5</v>
      </c>
      <c r="C703" s="14">
        <v>447</v>
      </c>
    </row>
    <row r="704" spans="1:3" x14ac:dyDescent="0.25">
      <c r="A704" s="32" t="s">
        <v>151</v>
      </c>
      <c r="B704" s="12">
        <v>5</v>
      </c>
      <c r="C704" s="14">
        <v>448</v>
      </c>
    </row>
    <row r="705" spans="1:3" x14ac:dyDescent="0.25">
      <c r="A705" s="32" t="s">
        <v>151</v>
      </c>
      <c r="B705" s="12">
        <v>5</v>
      </c>
      <c r="C705" s="14">
        <v>450</v>
      </c>
    </row>
    <row r="706" spans="1:3" x14ac:dyDescent="0.25">
      <c r="A706" s="32" t="s">
        <v>151</v>
      </c>
      <c r="B706" s="12">
        <v>5</v>
      </c>
      <c r="C706" s="14">
        <v>451</v>
      </c>
    </row>
    <row r="707" spans="1:3" x14ac:dyDescent="0.25">
      <c r="A707" s="32" t="s">
        <v>151</v>
      </c>
      <c r="B707" s="12">
        <v>5</v>
      </c>
      <c r="C707" s="14">
        <v>452</v>
      </c>
    </row>
    <row r="708" spans="1:3" x14ac:dyDescent="0.25">
      <c r="A708" s="32" t="s">
        <v>151</v>
      </c>
      <c r="B708" s="12">
        <v>5</v>
      </c>
      <c r="C708" s="14">
        <v>453</v>
      </c>
    </row>
    <row r="709" spans="1:3" x14ac:dyDescent="0.25">
      <c r="A709" s="32" t="s">
        <v>151</v>
      </c>
      <c r="B709" s="12">
        <v>5</v>
      </c>
      <c r="C709" s="14">
        <v>454</v>
      </c>
    </row>
    <row r="710" spans="1:3" x14ac:dyDescent="0.25">
      <c r="A710" s="32" t="s">
        <v>152</v>
      </c>
      <c r="B710" s="12">
        <v>5</v>
      </c>
      <c r="C710" s="14">
        <v>455</v>
      </c>
    </row>
    <row r="711" spans="1:3" x14ac:dyDescent="0.25">
      <c r="A711" s="32" t="s">
        <v>152</v>
      </c>
      <c r="B711" s="12">
        <v>5</v>
      </c>
      <c r="C711" s="14">
        <v>456</v>
      </c>
    </row>
    <row r="712" spans="1:3" x14ac:dyDescent="0.25">
      <c r="A712" s="32" t="s">
        <v>152</v>
      </c>
      <c r="B712" s="12">
        <v>5</v>
      </c>
      <c r="C712" s="14">
        <v>457</v>
      </c>
    </row>
    <row r="713" spans="1:3" x14ac:dyDescent="0.25">
      <c r="A713" s="32" t="s">
        <v>152</v>
      </c>
      <c r="B713" s="12">
        <v>5</v>
      </c>
      <c r="C713" s="14">
        <v>458</v>
      </c>
    </row>
    <row r="714" spans="1:3" x14ac:dyDescent="0.25">
      <c r="A714" s="32" t="s">
        <v>152</v>
      </c>
      <c r="B714" s="12">
        <v>5</v>
      </c>
      <c r="C714" s="14">
        <v>459</v>
      </c>
    </row>
    <row r="715" spans="1:3" x14ac:dyDescent="0.25">
      <c r="A715" s="32" t="s">
        <v>152</v>
      </c>
      <c r="B715" s="12">
        <v>5</v>
      </c>
      <c r="C715" s="14">
        <v>460</v>
      </c>
    </row>
    <row r="716" spans="1:3" x14ac:dyDescent="0.25">
      <c r="A716" s="32" t="s">
        <v>153</v>
      </c>
      <c r="B716" s="12">
        <v>5</v>
      </c>
      <c r="C716" s="14">
        <v>461</v>
      </c>
    </row>
    <row r="717" spans="1:3" x14ac:dyDescent="0.25">
      <c r="A717" s="32" t="s">
        <v>153</v>
      </c>
      <c r="B717" s="12">
        <v>5</v>
      </c>
      <c r="C717" s="14">
        <v>462</v>
      </c>
    </row>
    <row r="718" spans="1:3" x14ac:dyDescent="0.25">
      <c r="A718" s="32" t="s">
        <v>153</v>
      </c>
      <c r="B718" s="12">
        <v>5</v>
      </c>
      <c r="C718" s="14">
        <v>463</v>
      </c>
    </row>
    <row r="719" spans="1:3" x14ac:dyDescent="0.25">
      <c r="A719" s="32" t="s">
        <v>153</v>
      </c>
      <c r="B719" s="12">
        <v>5</v>
      </c>
      <c r="C719" s="14">
        <v>464</v>
      </c>
    </row>
    <row r="720" spans="1:3" x14ac:dyDescent="0.25">
      <c r="A720" s="32" t="s">
        <v>153</v>
      </c>
      <c r="B720" s="12">
        <v>5</v>
      </c>
      <c r="C720" s="14">
        <v>465</v>
      </c>
    </row>
    <row r="721" spans="1:3" x14ac:dyDescent="0.25">
      <c r="A721" s="32" t="s">
        <v>153</v>
      </c>
      <c r="B721" s="12">
        <v>5</v>
      </c>
      <c r="C721" s="14">
        <v>466</v>
      </c>
    </row>
    <row r="722" spans="1:3" x14ac:dyDescent="0.25">
      <c r="A722" s="32" t="s">
        <v>154</v>
      </c>
      <c r="B722" s="12">
        <v>5</v>
      </c>
      <c r="C722" s="14">
        <v>467</v>
      </c>
    </row>
    <row r="723" spans="1:3" x14ac:dyDescent="0.25">
      <c r="A723" s="32" t="s">
        <v>154</v>
      </c>
      <c r="B723" s="12">
        <v>5</v>
      </c>
      <c r="C723" s="14">
        <v>468</v>
      </c>
    </row>
    <row r="724" spans="1:3" x14ac:dyDescent="0.25">
      <c r="A724" s="32" t="s">
        <v>154</v>
      </c>
      <c r="B724" s="12">
        <v>5</v>
      </c>
      <c r="C724" s="14">
        <v>469</v>
      </c>
    </row>
    <row r="725" spans="1:3" x14ac:dyDescent="0.25">
      <c r="A725" s="32" t="s">
        <v>154</v>
      </c>
      <c r="B725" s="12">
        <v>5</v>
      </c>
      <c r="C725" s="14">
        <v>470</v>
      </c>
    </row>
    <row r="726" spans="1:3" x14ac:dyDescent="0.25">
      <c r="A726" s="32" t="s">
        <v>155</v>
      </c>
      <c r="B726" s="12">
        <v>5</v>
      </c>
      <c r="C726" s="14">
        <v>471</v>
      </c>
    </row>
    <row r="727" spans="1:3" x14ac:dyDescent="0.25">
      <c r="A727" s="32" t="s">
        <v>155</v>
      </c>
      <c r="B727" s="12">
        <v>5</v>
      </c>
      <c r="C727" s="14">
        <v>472</v>
      </c>
    </row>
    <row r="728" spans="1:3" x14ac:dyDescent="0.25">
      <c r="A728" s="32" t="s">
        <v>155</v>
      </c>
      <c r="B728" s="12">
        <v>5</v>
      </c>
      <c r="C728" s="14">
        <v>473</v>
      </c>
    </row>
    <row r="729" spans="1:3" x14ac:dyDescent="0.25">
      <c r="A729" s="32" t="s">
        <v>155</v>
      </c>
      <c r="B729" s="12">
        <v>5</v>
      </c>
      <c r="C729" s="14">
        <v>474</v>
      </c>
    </row>
    <row r="730" spans="1:3" x14ac:dyDescent="0.25">
      <c r="A730" s="32" t="s">
        <v>156</v>
      </c>
      <c r="B730" s="12">
        <v>5</v>
      </c>
      <c r="C730" s="14">
        <v>475</v>
      </c>
    </row>
    <row r="731" spans="1:3" x14ac:dyDescent="0.25">
      <c r="A731" s="32" t="s">
        <v>156</v>
      </c>
      <c r="B731" s="12">
        <v>5</v>
      </c>
      <c r="C731" s="14">
        <v>476</v>
      </c>
    </row>
    <row r="732" spans="1:3" x14ac:dyDescent="0.25">
      <c r="A732" s="32" t="s">
        <v>156</v>
      </c>
      <c r="B732" s="12">
        <v>5</v>
      </c>
      <c r="C732" s="14">
        <v>478</v>
      </c>
    </row>
    <row r="733" spans="1:3" x14ac:dyDescent="0.25">
      <c r="A733" s="32" t="s">
        <v>156</v>
      </c>
      <c r="B733" s="12">
        <v>5</v>
      </c>
      <c r="C733" s="14">
        <v>479</v>
      </c>
    </row>
    <row r="734" spans="1:3" x14ac:dyDescent="0.25">
      <c r="A734" s="32" t="s">
        <v>157</v>
      </c>
      <c r="B734" s="12">
        <v>5</v>
      </c>
      <c r="C734" s="14">
        <v>480</v>
      </c>
    </row>
    <row r="735" spans="1:3" x14ac:dyDescent="0.25">
      <c r="A735" s="32" t="s">
        <v>157</v>
      </c>
      <c r="B735" s="12">
        <v>5</v>
      </c>
      <c r="C735" s="14">
        <v>481</v>
      </c>
    </row>
    <row r="736" spans="1:3" x14ac:dyDescent="0.25">
      <c r="A736" s="32" t="s">
        <v>157</v>
      </c>
      <c r="B736" s="12">
        <v>5</v>
      </c>
      <c r="C736" s="14">
        <v>482</v>
      </c>
    </row>
    <row r="737" spans="1:3" x14ac:dyDescent="0.25">
      <c r="A737" s="32" t="s">
        <v>157</v>
      </c>
      <c r="B737" s="12">
        <v>5</v>
      </c>
      <c r="C737" s="14">
        <v>483</v>
      </c>
    </row>
    <row r="738" spans="1:3" x14ac:dyDescent="0.25">
      <c r="A738" s="32" t="s">
        <v>157</v>
      </c>
      <c r="B738" s="12">
        <v>5</v>
      </c>
      <c r="C738" s="14">
        <v>484</v>
      </c>
    </row>
    <row r="739" spans="1:3" x14ac:dyDescent="0.25">
      <c r="A739" s="32" t="s">
        <v>157</v>
      </c>
      <c r="B739" s="12">
        <v>5</v>
      </c>
      <c r="C739" s="14">
        <v>485</v>
      </c>
    </row>
    <row r="740" spans="1:3" x14ac:dyDescent="0.25">
      <c r="A740" s="32" t="s">
        <v>158</v>
      </c>
      <c r="B740" s="12">
        <v>5</v>
      </c>
      <c r="C740" s="14">
        <v>486</v>
      </c>
    </row>
    <row r="741" spans="1:3" x14ac:dyDescent="0.25">
      <c r="A741" s="32" t="s">
        <v>158</v>
      </c>
      <c r="B741" s="12">
        <v>5</v>
      </c>
      <c r="C741" s="14">
        <v>487</v>
      </c>
    </row>
    <row r="742" spans="1:3" x14ac:dyDescent="0.25">
      <c r="A742" s="32" t="s">
        <v>158</v>
      </c>
      <c r="B742" s="12">
        <v>5</v>
      </c>
      <c r="C742" s="14">
        <v>488</v>
      </c>
    </row>
    <row r="743" spans="1:3" x14ac:dyDescent="0.25">
      <c r="A743" s="32" t="s">
        <v>158</v>
      </c>
      <c r="B743" s="12">
        <v>5</v>
      </c>
      <c r="C743" s="14">
        <v>489</v>
      </c>
    </row>
    <row r="744" spans="1:3" x14ac:dyDescent="0.25">
      <c r="A744" s="32" t="s">
        <v>158</v>
      </c>
      <c r="B744" s="12">
        <v>5</v>
      </c>
      <c r="C744" s="14">
        <v>490</v>
      </c>
    </row>
    <row r="745" spans="1:3" x14ac:dyDescent="0.25">
      <c r="A745" s="32" t="s">
        <v>159</v>
      </c>
      <c r="B745" s="12">
        <v>5</v>
      </c>
      <c r="C745" s="14">
        <v>492</v>
      </c>
    </row>
    <row r="746" spans="1:3" x14ac:dyDescent="0.25">
      <c r="A746" s="32" t="s">
        <v>159</v>
      </c>
      <c r="B746" s="12">
        <v>5</v>
      </c>
      <c r="C746" s="14">
        <v>493</v>
      </c>
    </row>
    <row r="747" spans="1:3" x14ac:dyDescent="0.25">
      <c r="A747" s="32" t="s">
        <v>159</v>
      </c>
      <c r="B747" s="12">
        <v>5</v>
      </c>
      <c r="C747" s="14">
        <v>494</v>
      </c>
    </row>
    <row r="748" spans="1:3" x14ac:dyDescent="0.25">
      <c r="A748" s="32" t="s">
        <v>159</v>
      </c>
      <c r="B748" s="12">
        <v>5</v>
      </c>
      <c r="C748" s="14">
        <v>495</v>
      </c>
    </row>
    <row r="749" spans="1:3" x14ac:dyDescent="0.25">
      <c r="A749" s="32" t="s">
        <v>159</v>
      </c>
      <c r="B749" s="12">
        <v>5</v>
      </c>
      <c r="C749" s="14">
        <v>496</v>
      </c>
    </row>
    <row r="750" spans="1:3" x14ac:dyDescent="0.25">
      <c r="A750" s="32" t="s">
        <v>159</v>
      </c>
      <c r="B750" s="12">
        <v>5</v>
      </c>
      <c r="C750" s="14">
        <v>497</v>
      </c>
    </row>
    <row r="751" spans="1:3" x14ac:dyDescent="0.25">
      <c r="A751" s="32" t="s">
        <v>159</v>
      </c>
      <c r="B751" s="12">
        <v>5</v>
      </c>
      <c r="C751" s="14">
        <v>499</v>
      </c>
    </row>
    <row r="752" spans="1:3" x14ac:dyDescent="0.25">
      <c r="A752" s="32" t="s">
        <v>159</v>
      </c>
      <c r="B752" s="12">
        <v>5</v>
      </c>
      <c r="C752" s="14">
        <v>500</v>
      </c>
    </row>
    <row r="753" spans="1:3" x14ac:dyDescent="0.25">
      <c r="A753" s="32" t="s">
        <v>160</v>
      </c>
      <c r="B753" s="12">
        <v>5</v>
      </c>
      <c r="C753" s="14">
        <v>501</v>
      </c>
    </row>
    <row r="754" spans="1:3" x14ac:dyDescent="0.25">
      <c r="A754" s="32" t="s">
        <v>160</v>
      </c>
      <c r="B754" s="12">
        <v>5</v>
      </c>
      <c r="C754" s="14">
        <v>502</v>
      </c>
    </row>
    <row r="755" spans="1:3" x14ac:dyDescent="0.25">
      <c r="A755" s="32" t="s">
        <v>160</v>
      </c>
      <c r="B755" s="12">
        <v>5</v>
      </c>
      <c r="C755" s="14">
        <v>503</v>
      </c>
    </row>
    <row r="756" spans="1:3" x14ac:dyDescent="0.25">
      <c r="A756" s="32" t="s">
        <v>160</v>
      </c>
      <c r="B756" s="12">
        <v>5</v>
      </c>
      <c r="C756" s="14">
        <v>504</v>
      </c>
    </row>
    <row r="757" spans="1:3" x14ac:dyDescent="0.25">
      <c r="A757" s="32" t="s">
        <v>160</v>
      </c>
      <c r="B757" s="12">
        <v>5</v>
      </c>
      <c r="C757" s="14">
        <v>505</v>
      </c>
    </row>
    <row r="758" spans="1:3" x14ac:dyDescent="0.25">
      <c r="A758" s="32" t="s">
        <v>161</v>
      </c>
      <c r="B758" s="12">
        <v>5</v>
      </c>
      <c r="C758" s="14">
        <v>506</v>
      </c>
    </row>
    <row r="759" spans="1:3" x14ac:dyDescent="0.25">
      <c r="A759" s="32" t="s">
        <v>161</v>
      </c>
      <c r="B759" s="12">
        <v>5</v>
      </c>
      <c r="C759" s="14">
        <v>507</v>
      </c>
    </row>
    <row r="760" spans="1:3" x14ac:dyDescent="0.25">
      <c r="A760" s="32" t="s">
        <v>162</v>
      </c>
      <c r="B760" s="12">
        <v>5</v>
      </c>
      <c r="C760" s="14">
        <v>508</v>
      </c>
    </row>
    <row r="761" spans="1:3" x14ac:dyDescent="0.25">
      <c r="A761" s="32" t="s">
        <v>162</v>
      </c>
      <c r="B761" s="12">
        <v>5</v>
      </c>
      <c r="C761" s="14">
        <v>509</v>
      </c>
    </row>
    <row r="762" spans="1:3" x14ac:dyDescent="0.25">
      <c r="A762" s="32" t="s">
        <v>162</v>
      </c>
      <c r="B762" s="12">
        <v>5</v>
      </c>
      <c r="C762" s="14">
        <v>511</v>
      </c>
    </row>
    <row r="763" spans="1:3" x14ac:dyDescent="0.25">
      <c r="A763" s="32" t="s">
        <v>162</v>
      </c>
      <c r="B763" s="12">
        <v>5</v>
      </c>
      <c r="C763" s="14">
        <v>514</v>
      </c>
    </row>
    <row r="764" spans="1:3" x14ac:dyDescent="0.25">
      <c r="A764" s="32" t="s">
        <v>162</v>
      </c>
      <c r="B764" s="12">
        <v>5</v>
      </c>
      <c r="C764" s="14">
        <v>516</v>
      </c>
    </row>
    <row r="765" spans="1:3" x14ac:dyDescent="0.25">
      <c r="A765" s="32" t="s">
        <v>162</v>
      </c>
      <c r="B765" s="12">
        <v>5</v>
      </c>
      <c r="C765" s="14">
        <v>517</v>
      </c>
    </row>
    <row r="766" spans="1:3" x14ac:dyDescent="0.25">
      <c r="A766" s="32" t="s">
        <v>162</v>
      </c>
      <c r="B766" s="12">
        <v>5</v>
      </c>
      <c r="C766" s="14">
        <v>518</v>
      </c>
    </row>
    <row r="767" spans="1:3" x14ac:dyDescent="0.25">
      <c r="A767" s="32" t="s">
        <v>163</v>
      </c>
      <c r="B767" s="12">
        <v>5</v>
      </c>
      <c r="C767" s="14">
        <v>520</v>
      </c>
    </row>
    <row r="768" spans="1:3" x14ac:dyDescent="0.25">
      <c r="A768" s="32" t="s">
        <v>163</v>
      </c>
      <c r="B768" s="12">
        <v>5</v>
      </c>
      <c r="C768" s="14">
        <v>522</v>
      </c>
    </row>
    <row r="769" spans="1:3" x14ac:dyDescent="0.25">
      <c r="A769" s="32" t="s">
        <v>163</v>
      </c>
      <c r="B769" s="12">
        <v>5</v>
      </c>
      <c r="C769" s="14">
        <v>524</v>
      </c>
    </row>
    <row r="770" spans="1:3" x14ac:dyDescent="0.25">
      <c r="A770" s="32" t="s">
        <v>164</v>
      </c>
      <c r="B770" s="12">
        <v>5</v>
      </c>
      <c r="C770" s="14">
        <v>525</v>
      </c>
    </row>
    <row r="771" spans="1:3" x14ac:dyDescent="0.25">
      <c r="A771" s="32" t="s">
        <v>164</v>
      </c>
      <c r="B771" s="12">
        <v>5</v>
      </c>
      <c r="C771" s="14">
        <v>526</v>
      </c>
    </row>
    <row r="772" spans="1:3" x14ac:dyDescent="0.25">
      <c r="A772" s="32" t="s">
        <v>164</v>
      </c>
      <c r="B772" s="12">
        <v>5</v>
      </c>
      <c r="C772" s="14">
        <v>527</v>
      </c>
    </row>
    <row r="773" spans="1:3" x14ac:dyDescent="0.25">
      <c r="A773" s="32" t="s">
        <v>164</v>
      </c>
      <c r="B773" s="12">
        <v>5</v>
      </c>
      <c r="C773" s="14">
        <v>528</v>
      </c>
    </row>
    <row r="774" spans="1:3" x14ac:dyDescent="0.25">
      <c r="A774" s="32" t="s">
        <v>164</v>
      </c>
      <c r="B774" s="12">
        <v>5</v>
      </c>
      <c r="C774" s="14">
        <v>529</v>
      </c>
    </row>
    <row r="775" spans="1:3" x14ac:dyDescent="0.25">
      <c r="A775" s="32" t="s">
        <v>164</v>
      </c>
      <c r="B775" s="12">
        <v>5</v>
      </c>
      <c r="C775" s="14">
        <v>530</v>
      </c>
    </row>
    <row r="776" spans="1:3" x14ac:dyDescent="0.25">
      <c r="A776" s="32" t="s">
        <v>165</v>
      </c>
      <c r="B776" s="12">
        <v>5</v>
      </c>
      <c r="C776" s="14">
        <v>531</v>
      </c>
    </row>
    <row r="777" spans="1:3" x14ac:dyDescent="0.25">
      <c r="A777" s="32" t="s">
        <v>165</v>
      </c>
      <c r="B777" s="12">
        <v>5</v>
      </c>
      <c r="C777" s="14">
        <v>532</v>
      </c>
    </row>
    <row r="778" spans="1:3" x14ac:dyDescent="0.25">
      <c r="A778" s="32" t="s">
        <v>165</v>
      </c>
      <c r="B778" s="12">
        <v>5</v>
      </c>
      <c r="C778" s="14">
        <v>533</v>
      </c>
    </row>
    <row r="779" spans="1:3" x14ac:dyDescent="0.25">
      <c r="A779" s="32" t="s">
        <v>165</v>
      </c>
      <c r="B779" s="12">
        <v>5</v>
      </c>
      <c r="C779" s="14">
        <v>535</v>
      </c>
    </row>
    <row r="780" spans="1:3" x14ac:dyDescent="0.25">
      <c r="A780" s="32" t="s">
        <v>166</v>
      </c>
      <c r="B780" s="12">
        <v>5</v>
      </c>
      <c r="C780" s="14">
        <v>536</v>
      </c>
    </row>
    <row r="781" spans="1:3" x14ac:dyDescent="0.25">
      <c r="A781" s="32" t="s">
        <v>167</v>
      </c>
      <c r="B781" s="12">
        <v>5</v>
      </c>
      <c r="C781" s="14">
        <v>578</v>
      </c>
    </row>
    <row r="782" spans="1:3" x14ac:dyDescent="0.25">
      <c r="A782" s="32" t="s">
        <v>167</v>
      </c>
      <c r="B782" s="12">
        <v>5</v>
      </c>
      <c r="C782" s="14">
        <v>579</v>
      </c>
    </row>
    <row r="783" spans="1:3" x14ac:dyDescent="0.25">
      <c r="A783" s="32" t="s">
        <v>167</v>
      </c>
      <c r="B783" s="12">
        <v>5</v>
      </c>
      <c r="C783" s="14">
        <v>580</v>
      </c>
    </row>
    <row r="784" spans="1:3" x14ac:dyDescent="0.25">
      <c r="A784" s="32" t="s">
        <v>167</v>
      </c>
      <c r="B784" s="12">
        <v>5</v>
      </c>
      <c r="C784" s="14">
        <v>581</v>
      </c>
    </row>
    <row r="785" spans="1:3" x14ac:dyDescent="0.25">
      <c r="A785" s="32" t="s">
        <v>167</v>
      </c>
      <c r="B785" s="12">
        <v>5</v>
      </c>
      <c r="C785" s="14">
        <v>582</v>
      </c>
    </row>
    <row r="786" spans="1:3" x14ac:dyDescent="0.25">
      <c r="A786" s="32" t="s">
        <v>167</v>
      </c>
      <c r="B786" s="12">
        <v>5</v>
      </c>
      <c r="C786" s="14">
        <v>583</v>
      </c>
    </row>
    <row r="787" spans="1:3" x14ac:dyDescent="0.25">
      <c r="A787" s="32" t="s">
        <v>167</v>
      </c>
      <c r="B787" s="12">
        <v>5</v>
      </c>
      <c r="C787" s="14">
        <v>584</v>
      </c>
    </row>
    <row r="788" spans="1:3" x14ac:dyDescent="0.25">
      <c r="A788" s="32" t="s">
        <v>167</v>
      </c>
      <c r="B788" s="12">
        <v>5</v>
      </c>
      <c r="C788" s="14">
        <v>585</v>
      </c>
    </row>
    <row r="789" spans="1:3" x14ac:dyDescent="0.25">
      <c r="A789" s="32" t="s">
        <v>167</v>
      </c>
      <c r="B789" s="12">
        <v>5</v>
      </c>
      <c r="C789" s="14">
        <v>586</v>
      </c>
    </row>
    <row r="790" spans="1:3" x14ac:dyDescent="0.25">
      <c r="A790" s="32" t="s">
        <v>167</v>
      </c>
      <c r="B790" s="12">
        <v>5</v>
      </c>
      <c r="C790" s="14">
        <v>587</v>
      </c>
    </row>
    <row r="791" spans="1:3" x14ac:dyDescent="0.25">
      <c r="A791" s="32" t="s">
        <v>167</v>
      </c>
      <c r="B791" s="12">
        <v>5</v>
      </c>
      <c r="C791" s="14">
        <v>588</v>
      </c>
    </row>
    <row r="792" spans="1:3" x14ac:dyDescent="0.25">
      <c r="A792" s="32" t="s">
        <v>168</v>
      </c>
      <c r="B792" s="12">
        <v>5</v>
      </c>
      <c r="C792" s="14">
        <v>589</v>
      </c>
    </row>
    <row r="793" spans="1:3" x14ac:dyDescent="0.25">
      <c r="A793" s="32" t="s">
        <v>168</v>
      </c>
      <c r="B793" s="12">
        <v>5</v>
      </c>
      <c r="C793" s="14">
        <v>590</v>
      </c>
    </row>
    <row r="794" spans="1:3" x14ac:dyDescent="0.25">
      <c r="A794" s="32" t="s">
        <v>168</v>
      </c>
      <c r="B794" s="12">
        <v>5</v>
      </c>
      <c r="C794" s="14">
        <v>591</v>
      </c>
    </row>
    <row r="795" spans="1:3" x14ac:dyDescent="0.25">
      <c r="A795" s="32" t="s">
        <v>168</v>
      </c>
      <c r="B795" s="12">
        <v>5</v>
      </c>
      <c r="C795" s="14">
        <v>592</v>
      </c>
    </row>
    <row r="796" spans="1:3" x14ac:dyDescent="0.25">
      <c r="A796" s="32" t="s">
        <v>168</v>
      </c>
      <c r="B796" s="12">
        <v>5</v>
      </c>
      <c r="C796" s="14">
        <v>593</v>
      </c>
    </row>
    <row r="797" spans="1:3" x14ac:dyDescent="0.25">
      <c r="A797" s="32" t="s">
        <v>168</v>
      </c>
      <c r="B797" s="12">
        <v>5</v>
      </c>
      <c r="C797" s="14">
        <v>594</v>
      </c>
    </row>
    <row r="798" spans="1:3" x14ac:dyDescent="0.25">
      <c r="A798" s="32" t="s">
        <v>169</v>
      </c>
      <c r="B798" s="12">
        <v>5</v>
      </c>
      <c r="C798" s="14">
        <v>596</v>
      </c>
    </row>
    <row r="799" spans="1:3" x14ac:dyDescent="0.25">
      <c r="A799" s="32" t="s">
        <v>169</v>
      </c>
      <c r="B799" s="12">
        <v>5</v>
      </c>
      <c r="C799" s="14">
        <v>597</v>
      </c>
    </row>
    <row r="800" spans="1:3" x14ac:dyDescent="0.25">
      <c r="A800" s="32" t="s">
        <v>169</v>
      </c>
      <c r="B800" s="12">
        <v>5</v>
      </c>
      <c r="C800" s="14">
        <v>598</v>
      </c>
    </row>
    <row r="801" spans="1:3" x14ac:dyDescent="0.25">
      <c r="A801" s="32" t="s">
        <v>169</v>
      </c>
      <c r="B801" s="12">
        <v>5</v>
      </c>
      <c r="C801" s="14">
        <v>599</v>
      </c>
    </row>
    <row r="802" spans="1:3" x14ac:dyDescent="0.25">
      <c r="A802" s="32" t="s">
        <v>169</v>
      </c>
      <c r="B802" s="12">
        <v>5</v>
      </c>
      <c r="C802" s="14">
        <v>600</v>
      </c>
    </row>
    <row r="803" spans="1:3" x14ac:dyDescent="0.25">
      <c r="A803" s="32" t="s">
        <v>169</v>
      </c>
      <c r="B803" s="12">
        <v>5</v>
      </c>
      <c r="C803" s="14">
        <v>601</v>
      </c>
    </row>
    <row r="804" spans="1:3" x14ac:dyDescent="0.25">
      <c r="A804" s="32" t="s">
        <v>166</v>
      </c>
      <c r="B804" s="12">
        <v>5</v>
      </c>
      <c r="C804" s="14">
        <v>602</v>
      </c>
    </row>
    <row r="805" spans="1:3" x14ac:dyDescent="0.25">
      <c r="A805" s="32" t="s">
        <v>166</v>
      </c>
      <c r="B805" s="12">
        <v>5</v>
      </c>
      <c r="C805" s="14">
        <v>603</v>
      </c>
    </row>
    <row r="806" spans="1:3" x14ac:dyDescent="0.25">
      <c r="A806" s="32" t="s">
        <v>170</v>
      </c>
      <c r="B806" s="12">
        <v>5</v>
      </c>
      <c r="C806" s="14">
        <v>604</v>
      </c>
    </row>
    <row r="807" spans="1:3" x14ac:dyDescent="0.25">
      <c r="A807" s="32" t="s">
        <v>170</v>
      </c>
      <c r="B807" s="12">
        <v>5</v>
      </c>
      <c r="C807" s="14">
        <v>605</v>
      </c>
    </row>
    <row r="808" spans="1:3" x14ac:dyDescent="0.25">
      <c r="A808" s="32" t="s">
        <v>170</v>
      </c>
      <c r="B808" s="12">
        <v>5</v>
      </c>
      <c r="C808" s="14">
        <v>606</v>
      </c>
    </row>
    <row r="809" spans="1:3" x14ac:dyDescent="0.25">
      <c r="A809" s="32" t="s">
        <v>170</v>
      </c>
      <c r="B809" s="12">
        <v>5</v>
      </c>
      <c r="C809" s="14">
        <v>607</v>
      </c>
    </row>
    <row r="810" spans="1:3" x14ac:dyDescent="0.25">
      <c r="A810" s="32" t="s">
        <v>170</v>
      </c>
      <c r="B810" s="12">
        <v>5</v>
      </c>
      <c r="C810" s="14">
        <v>608</v>
      </c>
    </row>
    <row r="811" spans="1:3" x14ac:dyDescent="0.25">
      <c r="A811" s="32" t="s">
        <v>171</v>
      </c>
      <c r="B811" s="12">
        <v>5</v>
      </c>
      <c r="C811" s="14">
        <v>609</v>
      </c>
    </row>
    <row r="812" spans="1:3" x14ac:dyDescent="0.25">
      <c r="A812" s="32" t="s">
        <v>171</v>
      </c>
      <c r="B812" s="12">
        <v>5</v>
      </c>
      <c r="C812" s="14">
        <v>610</v>
      </c>
    </row>
    <row r="813" spans="1:3" x14ac:dyDescent="0.25">
      <c r="A813" s="32" t="s">
        <v>171</v>
      </c>
      <c r="B813" s="12">
        <v>5</v>
      </c>
      <c r="C813" s="14">
        <v>611</v>
      </c>
    </row>
    <row r="814" spans="1:3" x14ac:dyDescent="0.25">
      <c r="A814" s="32" t="s">
        <v>171</v>
      </c>
      <c r="B814" s="12">
        <v>5</v>
      </c>
      <c r="C814" s="14">
        <v>612</v>
      </c>
    </row>
    <row r="815" spans="1:3" x14ac:dyDescent="0.25">
      <c r="A815" s="32" t="s">
        <v>171</v>
      </c>
      <c r="B815" s="12">
        <v>5</v>
      </c>
      <c r="C815" s="14">
        <v>613</v>
      </c>
    </row>
    <row r="816" spans="1:3" x14ac:dyDescent="0.25">
      <c r="A816" s="32" t="s">
        <v>172</v>
      </c>
      <c r="B816" s="12">
        <v>5</v>
      </c>
      <c r="C816" s="14">
        <v>614</v>
      </c>
    </row>
    <row r="817" spans="1:3" x14ac:dyDescent="0.25">
      <c r="A817" s="32" t="s">
        <v>172</v>
      </c>
      <c r="B817" s="12">
        <v>5</v>
      </c>
      <c r="C817" s="14">
        <v>615</v>
      </c>
    </row>
    <row r="818" spans="1:3" x14ac:dyDescent="0.25">
      <c r="A818" s="32" t="s">
        <v>172</v>
      </c>
      <c r="B818" s="12">
        <v>5</v>
      </c>
      <c r="C818" s="14">
        <v>617</v>
      </c>
    </row>
    <row r="819" spans="1:3" x14ac:dyDescent="0.25">
      <c r="A819" s="32" t="s">
        <v>172</v>
      </c>
      <c r="B819" s="12">
        <v>5</v>
      </c>
      <c r="C819" s="14">
        <v>618</v>
      </c>
    </row>
    <row r="820" spans="1:3" x14ac:dyDescent="0.25">
      <c r="A820" s="32" t="s">
        <v>172</v>
      </c>
      <c r="B820" s="12">
        <v>5</v>
      </c>
      <c r="C820" s="14">
        <v>619</v>
      </c>
    </row>
    <row r="821" spans="1:3" x14ac:dyDescent="0.25">
      <c r="A821" s="32" t="s">
        <v>173</v>
      </c>
      <c r="B821" s="12">
        <v>5</v>
      </c>
      <c r="C821" s="14">
        <v>620</v>
      </c>
    </row>
    <row r="822" spans="1:3" x14ac:dyDescent="0.25">
      <c r="A822" s="32" t="s">
        <v>173</v>
      </c>
      <c r="B822" s="12">
        <v>5</v>
      </c>
      <c r="C822" s="14">
        <v>621</v>
      </c>
    </row>
    <row r="823" spans="1:3" x14ac:dyDescent="0.25">
      <c r="A823" s="32" t="s">
        <v>173</v>
      </c>
      <c r="B823" s="12">
        <v>5</v>
      </c>
      <c r="C823" s="14">
        <v>622</v>
      </c>
    </row>
    <row r="824" spans="1:3" x14ac:dyDescent="0.25">
      <c r="A824" s="32" t="s">
        <v>173</v>
      </c>
      <c r="B824" s="12">
        <v>5</v>
      </c>
      <c r="C824" s="14">
        <v>623</v>
      </c>
    </row>
    <row r="825" spans="1:3" x14ac:dyDescent="0.25">
      <c r="A825" s="32" t="s">
        <v>173</v>
      </c>
      <c r="B825" s="12">
        <v>5</v>
      </c>
      <c r="C825" s="14">
        <v>624</v>
      </c>
    </row>
    <row r="826" spans="1:3" x14ac:dyDescent="0.25">
      <c r="A826" s="32" t="s">
        <v>173</v>
      </c>
      <c r="B826" s="12">
        <v>5</v>
      </c>
      <c r="C826" s="14">
        <v>625</v>
      </c>
    </row>
    <row r="827" spans="1:3" x14ac:dyDescent="0.25">
      <c r="A827" s="32" t="s">
        <v>174</v>
      </c>
      <c r="B827" s="12">
        <v>5</v>
      </c>
      <c r="C827" s="14">
        <v>626</v>
      </c>
    </row>
    <row r="828" spans="1:3" x14ac:dyDescent="0.25">
      <c r="A828" s="32" t="s">
        <v>174</v>
      </c>
      <c r="B828" s="12">
        <v>5</v>
      </c>
      <c r="C828" s="14">
        <v>628</v>
      </c>
    </row>
    <row r="829" spans="1:3" x14ac:dyDescent="0.25">
      <c r="A829" s="32" t="s">
        <v>174</v>
      </c>
      <c r="B829" s="12">
        <v>5</v>
      </c>
      <c r="C829" s="14">
        <v>629</v>
      </c>
    </row>
    <row r="830" spans="1:3" x14ac:dyDescent="0.25">
      <c r="A830" s="32" t="s">
        <v>174</v>
      </c>
      <c r="B830" s="12">
        <v>5</v>
      </c>
      <c r="C830" s="14">
        <v>630</v>
      </c>
    </row>
    <row r="831" spans="1:3" x14ac:dyDescent="0.25">
      <c r="A831" s="32" t="s">
        <v>175</v>
      </c>
      <c r="B831" s="12">
        <v>5</v>
      </c>
      <c r="C831" s="14">
        <v>631</v>
      </c>
    </row>
    <row r="832" spans="1:3" x14ac:dyDescent="0.25">
      <c r="A832" s="32" t="s">
        <v>175</v>
      </c>
      <c r="B832" s="12">
        <v>5</v>
      </c>
      <c r="C832" s="14">
        <v>632</v>
      </c>
    </row>
    <row r="833" spans="1:3" x14ac:dyDescent="0.25">
      <c r="A833" s="32" t="s">
        <v>175</v>
      </c>
      <c r="B833" s="12">
        <v>5</v>
      </c>
      <c r="C833" s="14">
        <v>633</v>
      </c>
    </row>
    <row r="834" spans="1:3" x14ac:dyDescent="0.25">
      <c r="A834" s="32" t="s">
        <v>175</v>
      </c>
      <c r="B834" s="12">
        <v>5</v>
      </c>
      <c r="C834" s="14">
        <v>634</v>
      </c>
    </row>
    <row r="835" spans="1:3" x14ac:dyDescent="0.25">
      <c r="A835" s="32" t="s">
        <v>175</v>
      </c>
      <c r="B835" s="12">
        <v>5</v>
      </c>
      <c r="C835" s="14">
        <v>635</v>
      </c>
    </row>
    <row r="836" spans="1:3" x14ac:dyDescent="0.25">
      <c r="A836" s="32" t="s">
        <v>175</v>
      </c>
      <c r="B836" s="12">
        <v>5</v>
      </c>
      <c r="C836" s="14">
        <v>636</v>
      </c>
    </row>
    <row r="837" spans="1:3" x14ac:dyDescent="0.25">
      <c r="A837" s="32" t="s">
        <v>176</v>
      </c>
      <c r="B837" s="12">
        <v>5</v>
      </c>
      <c r="C837" s="14">
        <v>637</v>
      </c>
    </row>
    <row r="838" spans="1:3" x14ac:dyDescent="0.25">
      <c r="A838" s="32" t="s">
        <v>176</v>
      </c>
      <c r="B838" s="12">
        <v>5</v>
      </c>
      <c r="C838" s="14">
        <v>638</v>
      </c>
    </row>
    <row r="839" spans="1:3" x14ac:dyDescent="0.25">
      <c r="A839" s="32" t="s">
        <v>176</v>
      </c>
      <c r="B839" s="12">
        <v>5</v>
      </c>
      <c r="C839" s="14">
        <v>639</v>
      </c>
    </row>
    <row r="840" spans="1:3" x14ac:dyDescent="0.25">
      <c r="A840" s="32" t="s">
        <v>176</v>
      </c>
      <c r="B840" s="12">
        <v>5</v>
      </c>
      <c r="C840" s="14">
        <v>640</v>
      </c>
    </row>
    <row r="841" spans="1:3" x14ac:dyDescent="0.25">
      <c r="A841" s="32" t="s">
        <v>176</v>
      </c>
      <c r="B841" s="12">
        <v>5</v>
      </c>
      <c r="C841" s="14">
        <v>641</v>
      </c>
    </row>
    <row r="842" spans="1:3" x14ac:dyDescent="0.25">
      <c r="A842" s="32" t="s">
        <v>176</v>
      </c>
      <c r="B842" s="12">
        <v>5</v>
      </c>
      <c r="C842" s="14">
        <v>642</v>
      </c>
    </row>
    <row r="843" spans="1:3" x14ac:dyDescent="0.25">
      <c r="A843" s="32" t="s">
        <v>176</v>
      </c>
      <c r="B843" s="12">
        <v>5</v>
      </c>
      <c r="C843" s="14">
        <v>643</v>
      </c>
    </row>
    <row r="844" spans="1:3" x14ac:dyDescent="0.25">
      <c r="A844" s="32" t="s">
        <v>177</v>
      </c>
      <c r="B844" s="12">
        <v>5</v>
      </c>
      <c r="C844" s="14">
        <v>657</v>
      </c>
    </row>
    <row r="845" spans="1:3" x14ac:dyDescent="0.25">
      <c r="A845" s="32" t="s">
        <v>177</v>
      </c>
      <c r="B845" s="12">
        <v>5</v>
      </c>
      <c r="C845" s="14">
        <v>658</v>
      </c>
    </row>
    <row r="846" spans="1:3" x14ac:dyDescent="0.25">
      <c r="A846" s="32" t="s">
        <v>177</v>
      </c>
      <c r="B846" s="12">
        <v>5</v>
      </c>
      <c r="C846" s="14">
        <v>659</v>
      </c>
    </row>
    <row r="847" spans="1:3" x14ac:dyDescent="0.25">
      <c r="A847" s="32" t="s">
        <v>177</v>
      </c>
      <c r="B847" s="12">
        <v>5</v>
      </c>
      <c r="C847" s="14">
        <v>660</v>
      </c>
    </row>
    <row r="848" spans="1:3" x14ac:dyDescent="0.25">
      <c r="A848" s="32" t="s">
        <v>177</v>
      </c>
      <c r="B848" s="12">
        <v>5</v>
      </c>
      <c r="C848" s="14">
        <v>661</v>
      </c>
    </row>
    <row r="849" spans="1:3" x14ac:dyDescent="0.25">
      <c r="A849" s="32" t="s">
        <v>177</v>
      </c>
      <c r="B849" s="12">
        <v>5</v>
      </c>
      <c r="C849" s="14">
        <v>662</v>
      </c>
    </row>
    <row r="850" spans="1:3" x14ac:dyDescent="0.25">
      <c r="A850" s="32" t="s">
        <v>177</v>
      </c>
      <c r="B850" s="12">
        <v>5</v>
      </c>
      <c r="C850" s="14">
        <v>663</v>
      </c>
    </row>
    <row r="851" spans="1:3" x14ac:dyDescent="0.25">
      <c r="A851" s="32" t="s">
        <v>177</v>
      </c>
      <c r="B851" s="12">
        <v>5</v>
      </c>
      <c r="C851" s="14">
        <v>664</v>
      </c>
    </row>
    <row r="852" spans="1:3" x14ac:dyDescent="0.25">
      <c r="A852" s="32" t="s">
        <v>178</v>
      </c>
      <c r="B852" s="12">
        <v>5</v>
      </c>
      <c r="C852" s="14">
        <v>665</v>
      </c>
    </row>
    <row r="853" spans="1:3" x14ac:dyDescent="0.25">
      <c r="A853" s="32" t="s">
        <v>178</v>
      </c>
      <c r="B853" s="12">
        <v>5</v>
      </c>
      <c r="C853" s="14">
        <v>666</v>
      </c>
    </row>
    <row r="854" spans="1:3" x14ac:dyDescent="0.25">
      <c r="A854" s="32" t="s">
        <v>178</v>
      </c>
      <c r="B854" s="12">
        <v>5</v>
      </c>
      <c r="C854" s="14">
        <v>667</v>
      </c>
    </row>
    <row r="855" spans="1:3" x14ac:dyDescent="0.25">
      <c r="A855" s="32" t="s">
        <v>178</v>
      </c>
      <c r="B855" s="12">
        <v>5</v>
      </c>
      <c r="C855" s="14">
        <v>668</v>
      </c>
    </row>
    <row r="856" spans="1:3" x14ac:dyDescent="0.25">
      <c r="A856" s="32" t="s">
        <v>178</v>
      </c>
      <c r="B856" s="12">
        <v>5</v>
      </c>
      <c r="C856" s="14">
        <v>669</v>
      </c>
    </row>
    <row r="857" spans="1:3" x14ac:dyDescent="0.25">
      <c r="A857" s="32" t="s">
        <v>178</v>
      </c>
      <c r="B857" s="12">
        <v>5</v>
      </c>
      <c r="C857" s="14">
        <v>670</v>
      </c>
    </row>
    <row r="858" spans="1:3" x14ac:dyDescent="0.25">
      <c r="A858" s="32" t="s">
        <v>179</v>
      </c>
      <c r="B858" s="12">
        <v>5</v>
      </c>
      <c r="C858" s="14">
        <v>671</v>
      </c>
    </row>
    <row r="859" spans="1:3" x14ac:dyDescent="0.25">
      <c r="A859" s="32" t="s">
        <v>179</v>
      </c>
      <c r="B859" s="12">
        <v>5</v>
      </c>
      <c r="C859" s="14">
        <v>672</v>
      </c>
    </row>
    <row r="860" spans="1:3" x14ac:dyDescent="0.25">
      <c r="A860" s="32" t="s">
        <v>179</v>
      </c>
      <c r="B860" s="12">
        <v>5</v>
      </c>
      <c r="C860" s="14">
        <v>673</v>
      </c>
    </row>
    <row r="861" spans="1:3" x14ac:dyDescent="0.25">
      <c r="A861" s="32" t="s">
        <v>143</v>
      </c>
      <c r="B861" s="12">
        <v>5</v>
      </c>
      <c r="C861" s="14">
        <v>674</v>
      </c>
    </row>
    <row r="862" spans="1:3" x14ac:dyDescent="0.25">
      <c r="A862" s="32" t="s">
        <v>143</v>
      </c>
      <c r="B862" s="12">
        <v>5</v>
      </c>
      <c r="C862" s="14">
        <v>675</v>
      </c>
    </row>
    <row r="863" spans="1:3" x14ac:dyDescent="0.25">
      <c r="A863" s="32" t="s">
        <v>143</v>
      </c>
      <c r="B863" s="12">
        <v>5</v>
      </c>
      <c r="C863" s="14">
        <v>676</v>
      </c>
    </row>
    <row r="864" spans="1:3" x14ac:dyDescent="0.25">
      <c r="A864" s="32" t="s">
        <v>180</v>
      </c>
      <c r="B864" s="12">
        <v>5</v>
      </c>
      <c r="C864" s="14">
        <v>696</v>
      </c>
    </row>
    <row r="865" spans="1:3" x14ac:dyDescent="0.25">
      <c r="A865" s="32" t="s">
        <v>181</v>
      </c>
      <c r="B865" s="12">
        <v>5</v>
      </c>
      <c r="C865" s="14">
        <v>920</v>
      </c>
    </row>
    <row r="866" spans="1:3" x14ac:dyDescent="0.25">
      <c r="A866" s="32" t="s">
        <v>181</v>
      </c>
      <c r="B866" s="12">
        <v>5</v>
      </c>
      <c r="C866" s="14">
        <v>921</v>
      </c>
    </row>
    <row r="867" spans="1:3" x14ac:dyDescent="0.25">
      <c r="A867" s="32" t="s">
        <v>181</v>
      </c>
      <c r="B867" s="12">
        <v>5</v>
      </c>
      <c r="C867" s="14">
        <v>922</v>
      </c>
    </row>
    <row r="868" spans="1:3" x14ac:dyDescent="0.25">
      <c r="A868" s="32" t="s">
        <v>181</v>
      </c>
      <c r="B868" s="12">
        <v>5</v>
      </c>
      <c r="C868" s="14">
        <v>923</v>
      </c>
    </row>
    <row r="869" spans="1:3" x14ac:dyDescent="0.25">
      <c r="A869" s="32" t="s">
        <v>181</v>
      </c>
      <c r="B869" s="12">
        <v>5</v>
      </c>
      <c r="C869" s="14">
        <v>924</v>
      </c>
    </row>
    <row r="870" spans="1:3" x14ac:dyDescent="0.25">
      <c r="A870" s="32" t="s">
        <v>181</v>
      </c>
      <c r="B870" s="12">
        <v>5</v>
      </c>
      <c r="C870" s="14">
        <v>925</v>
      </c>
    </row>
    <row r="871" spans="1:3" x14ac:dyDescent="0.25">
      <c r="A871" s="32" t="s">
        <v>182</v>
      </c>
      <c r="B871" s="12">
        <v>5</v>
      </c>
      <c r="C871" s="14">
        <v>926</v>
      </c>
    </row>
    <row r="872" spans="1:3" x14ac:dyDescent="0.25">
      <c r="A872" s="32" t="s">
        <v>182</v>
      </c>
      <c r="B872" s="12">
        <v>5</v>
      </c>
      <c r="C872" s="14">
        <v>927</v>
      </c>
    </row>
    <row r="873" spans="1:3" x14ac:dyDescent="0.25">
      <c r="A873" s="32" t="s">
        <v>182</v>
      </c>
      <c r="B873" s="12">
        <v>5</v>
      </c>
      <c r="C873" s="14">
        <v>928</v>
      </c>
    </row>
    <row r="874" spans="1:3" x14ac:dyDescent="0.25">
      <c r="A874" s="32" t="s">
        <v>182</v>
      </c>
      <c r="B874" s="12">
        <v>5</v>
      </c>
      <c r="C874" s="14">
        <v>929</v>
      </c>
    </row>
    <row r="875" spans="1:3" x14ac:dyDescent="0.25">
      <c r="A875" s="32" t="s">
        <v>182</v>
      </c>
      <c r="B875" s="12">
        <v>5</v>
      </c>
      <c r="C875" s="14">
        <v>930</v>
      </c>
    </row>
    <row r="876" spans="1:3" x14ac:dyDescent="0.25">
      <c r="A876" s="32" t="s">
        <v>183</v>
      </c>
      <c r="B876" s="12">
        <v>5</v>
      </c>
      <c r="C876" s="14">
        <v>932</v>
      </c>
    </row>
    <row r="877" spans="1:3" x14ac:dyDescent="0.25">
      <c r="A877" s="32" t="s">
        <v>183</v>
      </c>
      <c r="B877" s="12">
        <v>5</v>
      </c>
      <c r="C877" s="14">
        <v>933</v>
      </c>
    </row>
    <row r="878" spans="1:3" x14ac:dyDescent="0.25">
      <c r="A878" s="32" t="s">
        <v>183</v>
      </c>
      <c r="B878" s="12">
        <v>5</v>
      </c>
      <c r="C878" s="14">
        <v>934</v>
      </c>
    </row>
    <row r="879" spans="1:3" x14ac:dyDescent="0.25">
      <c r="A879" s="32" t="s">
        <v>183</v>
      </c>
      <c r="B879" s="12">
        <v>5</v>
      </c>
      <c r="C879" s="14">
        <v>935</v>
      </c>
    </row>
    <row r="880" spans="1:3" x14ac:dyDescent="0.25">
      <c r="A880" s="32" t="s">
        <v>184</v>
      </c>
      <c r="B880" s="12">
        <v>5</v>
      </c>
      <c r="C880" s="14">
        <v>937</v>
      </c>
    </row>
    <row r="881" spans="1:3" x14ac:dyDescent="0.25">
      <c r="A881" s="32" t="s">
        <v>184</v>
      </c>
      <c r="B881" s="12">
        <v>5</v>
      </c>
      <c r="C881" s="14">
        <v>938</v>
      </c>
    </row>
    <row r="882" spans="1:3" x14ac:dyDescent="0.25">
      <c r="A882" s="32" t="s">
        <v>184</v>
      </c>
      <c r="B882" s="12">
        <v>5</v>
      </c>
      <c r="C882" s="14">
        <v>939</v>
      </c>
    </row>
    <row r="883" spans="1:3" x14ac:dyDescent="0.25">
      <c r="A883" s="32" t="s">
        <v>184</v>
      </c>
      <c r="B883" s="12">
        <v>5</v>
      </c>
      <c r="C883" s="14">
        <v>940</v>
      </c>
    </row>
    <row r="884" spans="1:3" x14ac:dyDescent="0.25">
      <c r="A884" s="32" t="s">
        <v>182</v>
      </c>
      <c r="B884" s="12">
        <v>5</v>
      </c>
      <c r="C884" s="14">
        <v>1090</v>
      </c>
    </row>
    <row r="885" spans="1:3" x14ac:dyDescent="0.25">
      <c r="A885" s="32" t="s">
        <v>179</v>
      </c>
      <c r="B885" s="12">
        <v>5</v>
      </c>
      <c r="C885" s="14">
        <v>2524</v>
      </c>
    </row>
    <row r="886" spans="1:3" x14ac:dyDescent="0.25">
      <c r="A886" s="32" t="s">
        <v>185</v>
      </c>
      <c r="B886" s="12">
        <v>5</v>
      </c>
      <c r="C886" s="14">
        <v>2573</v>
      </c>
    </row>
    <row r="887" spans="1:3" x14ac:dyDescent="0.25">
      <c r="A887" s="32" t="s">
        <v>186</v>
      </c>
      <c r="B887" s="12">
        <v>6</v>
      </c>
      <c r="C887" s="14">
        <v>477</v>
      </c>
    </row>
    <row r="888" spans="1:3" x14ac:dyDescent="0.25">
      <c r="A888" s="32" t="s">
        <v>187</v>
      </c>
      <c r="B888" s="12">
        <v>6</v>
      </c>
      <c r="C888" s="14">
        <v>491</v>
      </c>
    </row>
    <row r="889" spans="1:3" x14ac:dyDescent="0.25">
      <c r="A889" s="32" t="s">
        <v>188</v>
      </c>
      <c r="B889" s="12">
        <v>6</v>
      </c>
      <c r="C889" s="14">
        <v>498</v>
      </c>
    </row>
    <row r="890" spans="1:3" x14ac:dyDescent="0.25">
      <c r="A890" s="32" t="s">
        <v>189</v>
      </c>
      <c r="B890" s="12">
        <v>6</v>
      </c>
      <c r="C890" s="14">
        <v>510</v>
      </c>
    </row>
    <row r="891" spans="1:3" x14ac:dyDescent="0.25">
      <c r="A891" s="32" t="s">
        <v>187</v>
      </c>
      <c r="B891" s="12">
        <v>6</v>
      </c>
      <c r="C891" s="14">
        <v>512</v>
      </c>
    </row>
    <row r="892" spans="1:3" x14ac:dyDescent="0.25">
      <c r="A892" s="32" t="s">
        <v>190</v>
      </c>
      <c r="B892" s="12">
        <v>6</v>
      </c>
      <c r="C892" s="14">
        <v>515</v>
      </c>
    </row>
    <row r="893" spans="1:3" x14ac:dyDescent="0.25">
      <c r="A893" s="32" t="s">
        <v>191</v>
      </c>
      <c r="B893" s="12">
        <v>6</v>
      </c>
      <c r="C893" s="14">
        <v>519</v>
      </c>
    </row>
    <row r="894" spans="1:3" x14ac:dyDescent="0.25">
      <c r="A894" s="32" t="s">
        <v>192</v>
      </c>
      <c r="B894" s="12">
        <v>6</v>
      </c>
      <c r="C894" s="14">
        <v>521</v>
      </c>
    </row>
    <row r="895" spans="1:3" x14ac:dyDescent="0.25">
      <c r="A895" s="32" t="s">
        <v>193</v>
      </c>
      <c r="B895" s="12">
        <v>6</v>
      </c>
      <c r="C895" s="14">
        <v>523</v>
      </c>
    </row>
    <row r="896" spans="1:3" x14ac:dyDescent="0.25">
      <c r="A896" s="32" t="s">
        <v>189</v>
      </c>
      <c r="B896" s="12">
        <v>6</v>
      </c>
      <c r="C896" s="14">
        <v>534</v>
      </c>
    </row>
    <row r="897" spans="1:3" x14ac:dyDescent="0.25">
      <c r="A897" s="32" t="s">
        <v>194</v>
      </c>
      <c r="B897" s="12">
        <v>6</v>
      </c>
      <c r="C897" s="14">
        <v>616</v>
      </c>
    </row>
    <row r="898" spans="1:3" x14ac:dyDescent="0.25">
      <c r="A898" s="32" t="s">
        <v>192</v>
      </c>
      <c r="B898" s="12">
        <v>6</v>
      </c>
      <c r="C898" s="14">
        <v>627</v>
      </c>
    </row>
    <row r="899" spans="1:3" x14ac:dyDescent="0.25">
      <c r="A899" s="32" t="s">
        <v>143</v>
      </c>
      <c r="B899" s="12">
        <v>6</v>
      </c>
      <c r="C899" s="14">
        <v>677</v>
      </c>
    </row>
    <row r="900" spans="1:3" x14ac:dyDescent="0.25">
      <c r="A900" s="32" t="s">
        <v>193</v>
      </c>
      <c r="B900" s="12">
        <v>6</v>
      </c>
      <c r="C900" s="14">
        <v>678</v>
      </c>
    </row>
    <row r="901" spans="1:3" x14ac:dyDescent="0.25">
      <c r="A901" s="32" t="s">
        <v>195</v>
      </c>
      <c r="B901" s="12">
        <v>6</v>
      </c>
      <c r="C901" s="14">
        <v>679</v>
      </c>
    </row>
    <row r="902" spans="1:3" x14ac:dyDescent="0.25">
      <c r="A902" s="32" t="s">
        <v>195</v>
      </c>
      <c r="B902" s="12">
        <v>6</v>
      </c>
      <c r="C902" s="14">
        <v>680</v>
      </c>
    </row>
    <row r="903" spans="1:3" x14ac:dyDescent="0.25">
      <c r="A903" s="32" t="s">
        <v>195</v>
      </c>
      <c r="B903" s="12">
        <v>6</v>
      </c>
      <c r="C903" s="14">
        <v>681</v>
      </c>
    </row>
    <row r="904" spans="1:3" x14ac:dyDescent="0.25">
      <c r="A904" s="32" t="s">
        <v>194</v>
      </c>
      <c r="B904" s="12">
        <v>6</v>
      </c>
      <c r="C904" s="14">
        <v>682</v>
      </c>
    </row>
    <row r="905" spans="1:3" x14ac:dyDescent="0.25">
      <c r="A905" s="32" t="s">
        <v>194</v>
      </c>
      <c r="B905" s="12">
        <v>6</v>
      </c>
      <c r="C905" s="14">
        <v>683</v>
      </c>
    </row>
    <row r="906" spans="1:3" x14ac:dyDescent="0.25">
      <c r="A906" s="32" t="s">
        <v>186</v>
      </c>
      <c r="B906" s="12">
        <v>6</v>
      </c>
      <c r="C906" s="14">
        <v>684</v>
      </c>
    </row>
    <row r="907" spans="1:3" x14ac:dyDescent="0.25">
      <c r="A907" s="32" t="s">
        <v>186</v>
      </c>
      <c r="B907" s="12">
        <v>6</v>
      </c>
      <c r="C907" s="14">
        <v>685</v>
      </c>
    </row>
    <row r="908" spans="1:3" x14ac:dyDescent="0.25">
      <c r="A908" s="32" t="s">
        <v>194</v>
      </c>
      <c r="B908" s="12">
        <v>6</v>
      </c>
      <c r="C908" s="14">
        <v>686</v>
      </c>
    </row>
    <row r="909" spans="1:3" x14ac:dyDescent="0.25">
      <c r="A909" s="32" t="s">
        <v>194</v>
      </c>
      <c r="B909" s="12">
        <v>6</v>
      </c>
      <c r="C909" s="14">
        <v>687</v>
      </c>
    </row>
    <row r="910" spans="1:3" x14ac:dyDescent="0.25">
      <c r="A910" s="32" t="s">
        <v>192</v>
      </c>
      <c r="B910" s="12">
        <v>6</v>
      </c>
      <c r="C910" s="14">
        <v>688</v>
      </c>
    </row>
    <row r="911" spans="1:3" x14ac:dyDescent="0.25">
      <c r="A911" s="32" t="s">
        <v>188</v>
      </c>
      <c r="B911" s="12">
        <v>6</v>
      </c>
      <c r="C911" s="14">
        <v>689</v>
      </c>
    </row>
    <row r="912" spans="1:3" x14ac:dyDescent="0.25">
      <c r="A912" s="32" t="s">
        <v>188</v>
      </c>
      <c r="B912" s="12">
        <v>6</v>
      </c>
      <c r="C912" s="14">
        <v>690</v>
      </c>
    </row>
    <row r="913" spans="1:3" x14ac:dyDescent="0.25">
      <c r="A913" s="32" t="s">
        <v>191</v>
      </c>
      <c r="B913" s="12">
        <v>6</v>
      </c>
      <c r="C913" s="14">
        <v>691</v>
      </c>
    </row>
    <row r="914" spans="1:3" x14ac:dyDescent="0.25">
      <c r="A914" s="32" t="s">
        <v>191</v>
      </c>
      <c r="B914" s="12">
        <v>6</v>
      </c>
      <c r="C914" s="14">
        <v>692</v>
      </c>
    </row>
    <row r="915" spans="1:3" x14ac:dyDescent="0.25">
      <c r="A915" s="32" t="s">
        <v>191</v>
      </c>
      <c r="B915" s="12">
        <v>6</v>
      </c>
      <c r="C915" s="14">
        <v>693</v>
      </c>
    </row>
    <row r="916" spans="1:3" x14ac:dyDescent="0.25">
      <c r="A916" s="32" t="s">
        <v>191</v>
      </c>
      <c r="B916" s="12">
        <v>6</v>
      </c>
      <c r="C916" s="14">
        <v>694</v>
      </c>
    </row>
    <row r="917" spans="1:3" x14ac:dyDescent="0.25">
      <c r="A917" s="32" t="s">
        <v>196</v>
      </c>
      <c r="B917" s="12">
        <v>6</v>
      </c>
      <c r="C917" s="14">
        <v>695</v>
      </c>
    </row>
    <row r="918" spans="1:3" x14ac:dyDescent="0.25">
      <c r="A918" s="32" t="s">
        <v>180</v>
      </c>
      <c r="B918" s="12">
        <v>6</v>
      </c>
      <c r="C918" s="14">
        <v>697</v>
      </c>
    </row>
    <row r="919" spans="1:3" x14ac:dyDescent="0.25">
      <c r="A919" s="32" t="s">
        <v>180</v>
      </c>
      <c r="B919" s="12">
        <v>6</v>
      </c>
      <c r="C919" s="14">
        <v>698</v>
      </c>
    </row>
    <row r="920" spans="1:3" x14ac:dyDescent="0.25">
      <c r="A920" s="32" t="s">
        <v>180</v>
      </c>
      <c r="B920" s="12">
        <v>6</v>
      </c>
      <c r="C920" s="14">
        <v>699</v>
      </c>
    </row>
    <row r="921" spans="1:3" x14ac:dyDescent="0.25">
      <c r="A921" s="32" t="s">
        <v>180</v>
      </c>
      <c r="B921" s="12">
        <v>6</v>
      </c>
      <c r="C921" s="14">
        <v>700</v>
      </c>
    </row>
    <row r="922" spans="1:3" x14ac:dyDescent="0.25">
      <c r="A922" s="32" t="s">
        <v>180</v>
      </c>
      <c r="B922" s="12">
        <v>6</v>
      </c>
      <c r="C922" s="14">
        <v>701</v>
      </c>
    </row>
    <row r="923" spans="1:3" x14ac:dyDescent="0.25">
      <c r="A923" s="32" t="s">
        <v>197</v>
      </c>
      <c r="B923" s="12">
        <v>6</v>
      </c>
      <c r="C923" s="14">
        <v>702</v>
      </c>
    </row>
    <row r="924" spans="1:3" x14ac:dyDescent="0.25">
      <c r="A924" s="32" t="s">
        <v>197</v>
      </c>
      <c r="B924" s="12">
        <v>6</v>
      </c>
      <c r="C924" s="14">
        <v>703</v>
      </c>
    </row>
    <row r="925" spans="1:3" x14ac:dyDescent="0.25">
      <c r="A925" s="32" t="s">
        <v>197</v>
      </c>
      <c r="B925" s="12">
        <v>6</v>
      </c>
      <c r="C925" s="14">
        <v>704</v>
      </c>
    </row>
    <row r="926" spans="1:3" x14ac:dyDescent="0.25">
      <c r="A926" s="32" t="s">
        <v>198</v>
      </c>
      <c r="B926" s="12">
        <v>6</v>
      </c>
      <c r="C926" s="14">
        <v>705</v>
      </c>
    </row>
    <row r="927" spans="1:3" x14ac:dyDescent="0.25">
      <c r="A927" s="32" t="s">
        <v>198</v>
      </c>
      <c r="B927" s="12">
        <v>6</v>
      </c>
      <c r="C927" s="14">
        <v>706</v>
      </c>
    </row>
    <row r="928" spans="1:3" x14ac:dyDescent="0.25">
      <c r="A928" s="32" t="s">
        <v>198</v>
      </c>
      <c r="B928" s="12">
        <v>6</v>
      </c>
      <c r="C928" s="14">
        <v>707</v>
      </c>
    </row>
    <row r="929" spans="1:3" x14ac:dyDescent="0.25">
      <c r="A929" s="32" t="s">
        <v>198</v>
      </c>
      <c r="B929" s="12">
        <v>6</v>
      </c>
      <c r="C929" s="14">
        <v>708</v>
      </c>
    </row>
    <row r="930" spans="1:3" x14ac:dyDescent="0.25">
      <c r="A930" s="32" t="s">
        <v>199</v>
      </c>
      <c r="B930" s="12">
        <v>6</v>
      </c>
      <c r="C930" s="14">
        <v>709</v>
      </c>
    </row>
    <row r="931" spans="1:3" x14ac:dyDescent="0.25">
      <c r="A931" s="32" t="s">
        <v>199</v>
      </c>
      <c r="B931" s="12">
        <v>6</v>
      </c>
      <c r="C931" s="14">
        <v>710</v>
      </c>
    </row>
    <row r="932" spans="1:3" x14ac:dyDescent="0.25">
      <c r="A932" s="32" t="s">
        <v>199</v>
      </c>
      <c r="B932" s="12">
        <v>6</v>
      </c>
      <c r="C932" s="14">
        <v>711</v>
      </c>
    </row>
    <row r="933" spans="1:3" x14ac:dyDescent="0.25">
      <c r="A933" s="32" t="s">
        <v>199</v>
      </c>
      <c r="B933" s="12">
        <v>6</v>
      </c>
      <c r="C933" s="14">
        <v>712</v>
      </c>
    </row>
    <row r="934" spans="1:3" x14ac:dyDescent="0.25">
      <c r="A934" s="32" t="s">
        <v>199</v>
      </c>
      <c r="B934" s="12">
        <v>6</v>
      </c>
      <c r="C934" s="14">
        <v>713</v>
      </c>
    </row>
    <row r="935" spans="1:3" x14ac:dyDescent="0.25">
      <c r="A935" s="32" t="s">
        <v>200</v>
      </c>
      <c r="B935" s="12">
        <v>6</v>
      </c>
      <c r="C935" s="14">
        <v>714</v>
      </c>
    </row>
    <row r="936" spans="1:3" x14ac:dyDescent="0.25">
      <c r="A936" s="32" t="s">
        <v>200</v>
      </c>
      <c r="B936" s="12">
        <v>6</v>
      </c>
      <c r="C936" s="14">
        <v>715</v>
      </c>
    </row>
    <row r="937" spans="1:3" x14ac:dyDescent="0.25">
      <c r="A937" s="32" t="s">
        <v>200</v>
      </c>
      <c r="B937" s="12">
        <v>6</v>
      </c>
      <c r="C937" s="14">
        <v>716</v>
      </c>
    </row>
    <row r="938" spans="1:3" x14ac:dyDescent="0.25">
      <c r="A938" s="32" t="s">
        <v>200</v>
      </c>
      <c r="B938" s="12">
        <v>6</v>
      </c>
      <c r="C938" s="14">
        <v>717</v>
      </c>
    </row>
    <row r="939" spans="1:3" x14ac:dyDescent="0.25">
      <c r="A939" s="32" t="s">
        <v>201</v>
      </c>
      <c r="B939" s="12">
        <v>6</v>
      </c>
      <c r="C939" s="14">
        <v>718</v>
      </c>
    </row>
    <row r="940" spans="1:3" x14ac:dyDescent="0.25">
      <c r="A940" s="32" t="s">
        <v>201</v>
      </c>
      <c r="B940" s="12">
        <v>6</v>
      </c>
      <c r="C940" s="14">
        <v>719</v>
      </c>
    </row>
    <row r="941" spans="1:3" x14ac:dyDescent="0.25">
      <c r="A941" s="32" t="s">
        <v>201</v>
      </c>
      <c r="B941" s="12">
        <v>6</v>
      </c>
      <c r="C941" s="14">
        <v>720</v>
      </c>
    </row>
    <row r="942" spans="1:3" x14ac:dyDescent="0.25">
      <c r="A942" s="32" t="s">
        <v>201</v>
      </c>
      <c r="B942" s="12">
        <v>6</v>
      </c>
      <c r="C942" s="14">
        <v>721</v>
      </c>
    </row>
    <row r="943" spans="1:3" x14ac:dyDescent="0.25">
      <c r="A943" s="32" t="s">
        <v>201</v>
      </c>
      <c r="B943" s="12">
        <v>6</v>
      </c>
      <c r="C943" s="14">
        <v>722</v>
      </c>
    </row>
    <row r="944" spans="1:3" x14ac:dyDescent="0.25">
      <c r="A944" s="32" t="s">
        <v>202</v>
      </c>
      <c r="B944" s="12">
        <v>6</v>
      </c>
      <c r="C944" s="14">
        <v>723</v>
      </c>
    </row>
    <row r="945" spans="1:3" x14ac:dyDescent="0.25">
      <c r="A945" s="32" t="s">
        <v>202</v>
      </c>
      <c r="B945" s="12">
        <v>6</v>
      </c>
      <c r="C945" s="14">
        <v>724</v>
      </c>
    </row>
    <row r="946" spans="1:3" x14ac:dyDescent="0.25">
      <c r="A946" s="32" t="s">
        <v>202</v>
      </c>
      <c r="B946" s="12">
        <v>6</v>
      </c>
      <c r="C946" s="14">
        <v>725</v>
      </c>
    </row>
    <row r="947" spans="1:3" x14ac:dyDescent="0.25">
      <c r="A947" s="32" t="s">
        <v>202</v>
      </c>
      <c r="B947" s="12">
        <v>6</v>
      </c>
      <c r="C947" s="14">
        <v>726</v>
      </c>
    </row>
    <row r="948" spans="1:3" x14ac:dyDescent="0.25">
      <c r="A948" s="32" t="s">
        <v>202</v>
      </c>
      <c r="B948" s="12">
        <v>6</v>
      </c>
      <c r="C948" s="14">
        <v>727</v>
      </c>
    </row>
    <row r="949" spans="1:3" x14ac:dyDescent="0.25">
      <c r="A949" s="32" t="s">
        <v>202</v>
      </c>
      <c r="B949" s="12">
        <v>6</v>
      </c>
      <c r="C949" s="14">
        <v>728</v>
      </c>
    </row>
    <row r="950" spans="1:3" x14ac:dyDescent="0.25">
      <c r="A950" s="32" t="s">
        <v>203</v>
      </c>
      <c r="B950" s="12">
        <v>6</v>
      </c>
      <c r="C950" s="14">
        <v>729</v>
      </c>
    </row>
    <row r="951" spans="1:3" x14ac:dyDescent="0.25">
      <c r="A951" s="32" t="s">
        <v>203</v>
      </c>
      <c r="B951" s="12">
        <v>6</v>
      </c>
      <c r="C951" s="14">
        <v>730</v>
      </c>
    </row>
    <row r="952" spans="1:3" x14ac:dyDescent="0.25">
      <c r="A952" s="32" t="s">
        <v>203</v>
      </c>
      <c r="B952" s="12">
        <v>6</v>
      </c>
      <c r="C952" s="14">
        <v>731</v>
      </c>
    </row>
    <row r="953" spans="1:3" x14ac:dyDescent="0.25">
      <c r="A953" s="32" t="s">
        <v>203</v>
      </c>
      <c r="B953" s="12">
        <v>6</v>
      </c>
      <c r="C953" s="14">
        <v>732</v>
      </c>
    </row>
    <row r="954" spans="1:3" x14ac:dyDescent="0.25">
      <c r="A954" s="32" t="s">
        <v>203</v>
      </c>
      <c r="B954" s="12">
        <v>6</v>
      </c>
      <c r="C954" s="14">
        <v>733</v>
      </c>
    </row>
    <row r="955" spans="1:3" x14ac:dyDescent="0.25">
      <c r="A955" s="32" t="s">
        <v>203</v>
      </c>
      <c r="B955" s="12">
        <v>6</v>
      </c>
      <c r="C955" s="14">
        <v>734</v>
      </c>
    </row>
    <row r="956" spans="1:3" x14ac:dyDescent="0.25">
      <c r="A956" s="32" t="s">
        <v>204</v>
      </c>
      <c r="B956" s="12">
        <v>6</v>
      </c>
      <c r="C956" s="14">
        <v>735</v>
      </c>
    </row>
    <row r="957" spans="1:3" x14ac:dyDescent="0.25">
      <c r="A957" s="32" t="s">
        <v>204</v>
      </c>
      <c r="B957" s="12">
        <v>6</v>
      </c>
      <c r="C957" s="14">
        <v>736</v>
      </c>
    </row>
    <row r="958" spans="1:3" x14ac:dyDescent="0.25">
      <c r="A958" s="32" t="s">
        <v>204</v>
      </c>
      <c r="B958" s="12">
        <v>6</v>
      </c>
      <c r="C958" s="14">
        <v>737</v>
      </c>
    </row>
    <row r="959" spans="1:3" x14ac:dyDescent="0.25">
      <c r="A959" s="32" t="s">
        <v>204</v>
      </c>
      <c r="B959" s="12">
        <v>6</v>
      </c>
      <c r="C959" s="14">
        <v>738</v>
      </c>
    </row>
    <row r="960" spans="1:3" x14ac:dyDescent="0.25">
      <c r="A960" s="32" t="s">
        <v>204</v>
      </c>
      <c r="B960" s="12">
        <v>6</v>
      </c>
      <c r="C960" s="14">
        <v>739</v>
      </c>
    </row>
    <row r="961" spans="1:3" x14ac:dyDescent="0.25">
      <c r="A961" s="32" t="s">
        <v>204</v>
      </c>
      <c r="B961" s="12">
        <v>6</v>
      </c>
      <c r="C961" s="14">
        <v>740</v>
      </c>
    </row>
    <row r="962" spans="1:3" x14ac:dyDescent="0.25">
      <c r="A962" s="32" t="s">
        <v>205</v>
      </c>
      <c r="B962" s="12">
        <v>6</v>
      </c>
      <c r="C962" s="14">
        <v>741</v>
      </c>
    </row>
    <row r="963" spans="1:3" x14ac:dyDescent="0.25">
      <c r="A963" s="32" t="s">
        <v>205</v>
      </c>
      <c r="B963" s="12">
        <v>6</v>
      </c>
      <c r="C963" s="14">
        <v>742</v>
      </c>
    </row>
    <row r="964" spans="1:3" x14ac:dyDescent="0.25">
      <c r="A964" s="32" t="s">
        <v>206</v>
      </c>
      <c r="B964" s="12">
        <v>6</v>
      </c>
      <c r="C964" s="14">
        <v>743</v>
      </c>
    </row>
    <row r="965" spans="1:3" x14ac:dyDescent="0.25">
      <c r="A965" s="32" t="s">
        <v>205</v>
      </c>
      <c r="B965" s="12">
        <v>6</v>
      </c>
      <c r="C965" s="14">
        <v>744</v>
      </c>
    </row>
    <row r="966" spans="1:3" x14ac:dyDescent="0.25">
      <c r="A966" s="32" t="s">
        <v>205</v>
      </c>
      <c r="B966" s="12">
        <v>6</v>
      </c>
      <c r="C966" s="14">
        <v>745</v>
      </c>
    </row>
    <row r="967" spans="1:3" x14ac:dyDescent="0.25">
      <c r="A967" s="32" t="s">
        <v>207</v>
      </c>
      <c r="B967" s="12">
        <v>6</v>
      </c>
      <c r="C967" s="14">
        <v>746</v>
      </c>
    </row>
    <row r="968" spans="1:3" x14ac:dyDescent="0.25">
      <c r="A968" s="32" t="s">
        <v>207</v>
      </c>
      <c r="B968" s="12">
        <v>6</v>
      </c>
      <c r="C968" s="14">
        <v>747</v>
      </c>
    </row>
    <row r="969" spans="1:3" x14ac:dyDescent="0.25">
      <c r="A969" s="32" t="s">
        <v>207</v>
      </c>
      <c r="B969" s="12">
        <v>6</v>
      </c>
      <c r="C969" s="14">
        <v>748</v>
      </c>
    </row>
    <row r="970" spans="1:3" x14ac:dyDescent="0.25">
      <c r="A970" s="32" t="s">
        <v>207</v>
      </c>
      <c r="B970" s="12">
        <v>6</v>
      </c>
      <c r="C970" s="14">
        <v>749</v>
      </c>
    </row>
    <row r="971" spans="1:3" x14ac:dyDescent="0.25">
      <c r="A971" s="32" t="s">
        <v>207</v>
      </c>
      <c r="B971" s="12">
        <v>6</v>
      </c>
      <c r="C971" s="14">
        <v>750</v>
      </c>
    </row>
    <row r="972" spans="1:3" x14ac:dyDescent="0.25">
      <c r="A972" s="32" t="s">
        <v>207</v>
      </c>
      <c r="B972" s="12">
        <v>6</v>
      </c>
      <c r="C972" s="14">
        <v>751</v>
      </c>
    </row>
    <row r="973" spans="1:3" x14ac:dyDescent="0.25">
      <c r="A973" s="32" t="s">
        <v>207</v>
      </c>
      <c r="B973" s="12">
        <v>6</v>
      </c>
      <c r="C973" s="14">
        <v>752</v>
      </c>
    </row>
    <row r="974" spans="1:3" x14ac:dyDescent="0.25">
      <c r="A974" s="32" t="s">
        <v>208</v>
      </c>
      <c r="B974" s="12">
        <v>6</v>
      </c>
      <c r="C974" s="14">
        <v>753</v>
      </c>
    </row>
    <row r="975" spans="1:3" x14ac:dyDescent="0.25">
      <c r="A975" s="32" t="s">
        <v>208</v>
      </c>
      <c r="B975" s="12">
        <v>6</v>
      </c>
      <c r="C975" s="14">
        <v>754</v>
      </c>
    </row>
    <row r="976" spans="1:3" x14ac:dyDescent="0.25">
      <c r="A976" s="32" t="s">
        <v>208</v>
      </c>
      <c r="B976" s="12">
        <v>6</v>
      </c>
      <c r="C976" s="14">
        <v>755</v>
      </c>
    </row>
    <row r="977" spans="1:3" x14ac:dyDescent="0.25">
      <c r="A977" s="32" t="s">
        <v>208</v>
      </c>
      <c r="B977" s="12">
        <v>6</v>
      </c>
      <c r="C977" s="14">
        <v>756</v>
      </c>
    </row>
    <row r="978" spans="1:3" x14ac:dyDescent="0.25">
      <c r="A978" s="32" t="s">
        <v>208</v>
      </c>
      <c r="B978" s="12">
        <v>6</v>
      </c>
      <c r="C978" s="14">
        <v>757</v>
      </c>
    </row>
    <row r="979" spans="1:3" x14ac:dyDescent="0.25">
      <c r="A979" s="32" t="s">
        <v>208</v>
      </c>
      <c r="B979" s="12">
        <v>6</v>
      </c>
      <c r="C979" s="14">
        <v>758</v>
      </c>
    </row>
    <row r="980" spans="1:3" x14ac:dyDescent="0.25">
      <c r="A980" s="32" t="s">
        <v>209</v>
      </c>
      <c r="B980" s="12">
        <v>6</v>
      </c>
      <c r="C980" s="14">
        <v>759</v>
      </c>
    </row>
    <row r="981" spans="1:3" x14ac:dyDescent="0.25">
      <c r="A981" s="32" t="s">
        <v>209</v>
      </c>
      <c r="B981" s="12">
        <v>6</v>
      </c>
      <c r="C981" s="14">
        <v>760</v>
      </c>
    </row>
    <row r="982" spans="1:3" x14ac:dyDescent="0.25">
      <c r="A982" s="32" t="s">
        <v>209</v>
      </c>
      <c r="B982" s="12">
        <v>6</v>
      </c>
      <c r="C982" s="14">
        <v>761</v>
      </c>
    </row>
    <row r="983" spans="1:3" x14ac:dyDescent="0.25">
      <c r="A983" s="32" t="s">
        <v>209</v>
      </c>
      <c r="B983" s="12">
        <v>6</v>
      </c>
      <c r="C983" s="14">
        <v>762</v>
      </c>
    </row>
    <row r="984" spans="1:3" x14ac:dyDescent="0.25">
      <c r="A984" s="32" t="s">
        <v>209</v>
      </c>
      <c r="B984" s="12">
        <v>6</v>
      </c>
      <c r="C984" s="14">
        <v>763</v>
      </c>
    </row>
    <row r="985" spans="1:3" x14ac:dyDescent="0.25">
      <c r="A985" s="32" t="s">
        <v>209</v>
      </c>
      <c r="B985" s="12">
        <v>6</v>
      </c>
      <c r="C985" s="14">
        <v>764</v>
      </c>
    </row>
    <row r="986" spans="1:3" x14ac:dyDescent="0.25">
      <c r="A986" s="32" t="s">
        <v>209</v>
      </c>
      <c r="B986" s="12">
        <v>6</v>
      </c>
      <c r="C986" s="14">
        <v>765</v>
      </c>
    </row>
    <row r="987" spans="1:3" x14ac:dyDescent="0.25">
      <c r="A987" s="32" t="s">
        <v>209</v>
      </c>
      <c r="B987" s="12">
        <v>6</v>
      </c>
      <c r="C987" s="14">
        <v>766</v>
      </c>
    </row>
    <row r="988" spans="1:3" x14ac:dyDescent="0.25">
      <c r="A988" s="32" t="s">
        <v>189</v>
      </c>
      <c r="B988" s="12">
        <v>6</v>
      </c>
      <c r="C988" s="14">
        <v>767</v>
      </c>
    </row>
    <row r="989" spans="1:3" x14ac:dyDescent="0.25">
      <c r="A989" s="32" t="s">
        <v>189</v>
      </c>
      <c r="B989" s="12">
        <v>6</v>
      </c>
      <c r="C989" s="14">
        <v>768</v>
      </c>
    </row>
    <row r="990" spans="1:3" x14ac:dyDescent="0.25">
      <c r="A990" s="32" t="s">
        <v>193</v>
      </c>
      <c r="B990" s="12">
        <v>6</v>
      </c>
      <c r="C990" s="14">
        <v>769</v>
      </c>
    </row>
    <row r="991" spans="1:3" x14ac:dyDescent="0.25">
      <c r="A991" s="32" t="s">
        <v>193</v>
      </c>
      <c r="B991" s="12">
        <v>6</v>
      </c>
      <c r="C991" s="14">
        <v>770</v>
      </c>
    </row>
    <row r="992" spans="1:3" x14ac:dyDescent="0.25">
      <c r="A992" s="32" t="s">
        <v>193</v>
      </c>
      <c r="B992" s="12">
        <v>6</v>
      </c>
      <c r="C992" s="14">
        <v>771</v>
      </c>
    </row>
    <row r="993" spans="1:3" x14ac:dyDescent="0.25">
      <c r="A993" s="32" t="s">
        <v>193</v>
      </c>
      <c r="B993" s="12">
        <v>6</v>
      </c>
      <c r="C993" s="14">
        <v>772</v>
      </c>
    </row>
    <row r="994" spans="1:3" x14ac:dyDescent="0.25">
      <c r="A994" s="32" t="s">
        <v>193</v>
      </c>
      <c r="B994" s="12">
        <v>6</v>
      </c>
      <c r="C994" s="14">
        <v>773</v>
      </c>
    </row>
    <row r="995" spans="1:3" x14ac:dyDescent="0.25">
      <c r="A995" s="32" t="s">
        <v>193</v>
      </c>
      <c r="B995" s="12">
        <v>6</v>
      </c>
      <c r="C995" s="14">
        <v>774</v>
      </c>
    </row>
    <row r="996" spans="1:3" x14ac:dyDescent="0.25">
      <c r="A996" s="32" t="s">
        <v>206</v>
      </c>
      <c r="B996" s="12">
        <v>6</v>
      </c>
      <c r="C996" s="14">
        <v>775</v>
      </c>
    </row>
    <row r="997" spans="1:3" x14ac:dyDescent="0.25">
      <c r="A997" s="32" t="s">
        <v>206</v>
      </c>
      <c r="B997" s="12">
        <v>6</v>
      </c>
      <c r="C997" s="14">
        <v>776</v>
      </c>
    </row>
    <row r="998" spans="1:3" x14ac:dyDescent="0.25">
      <c r="A998" s="32" t="s">
        <v>206</v>
      </c>
      <c r="B998" s="12">
        <v>6</v>
      </c>
      <c r="C998" s="14">
        <v>777</v>
      </c>
    </row>
    <row r="999" spans="1:3" x14ac:dyDescent="0.25">
      <c r="A999" s="32" t="s">
        <v>206</v>
      </c>
      <c r="B999" s="12">
        <v>6</v>
      </c>
      <c r="C999" s="14">
        <v>778</v>
      </c>
    </row>
    <row r="1000" spans="1:3" x14ac:dyDescent="0.25">
      <c r="A1000" s="32" t="s">
        <v>206</v>
      </c>
      <c r="B1000" s="12">
        <v>6</v>
      </c>
      <c r="C1000" s="14">
        <v>779</v>
      </c>
    </row>
    <row r="1001" spans="1:3" x14ac:dyDescent="0.25">
      <c r="A1001" s="32" t="s">
        <v>206</v>
      </c>
      <c r="B1001" s="12">
        <v>6</v>
      </c>
      <c r="C1001" s="14">
        <v>780</v>
      </c>
    </row>
    <row r="1002" spans="1:3" x14ac:dyDescent="0.25">
      <c r="A1002" s="32" t="s">
        <v>210</v>
      </c>
      <c r="B1002" s="12">
        <v>6</v>
      </c>
      <c r="C1002" s="14">
        <v>781</v>
      </c>
    </row>
    <row r="1003" spans="1:3" x14ac:dyDescent="0.25">
      <c r="A1003" s="32" t="s">
        <v>210</v>
      </c>
      <c r="B1003" s="12">
        <v>6</v>
      </c>
      <c r="C1003" s="14">
        <v>782</v>
      </c>
    </row>
    <row r="1004" spans="1:3" x14ac:dyDescent="0.25">
      <c r="A1004" s="32" t="s">
        <v>210</v>
      </c>
      <c r="B1004" s="12">
        <v>6</v>
      </c>
      <c r="C1004" s="14">
        <v>783</v>
      </c>
    </row>
    <row r="1005" spans="1:3" x14ac:dyDescent="0.25">
      <c r="A1005" s="32" t="s">
        <v>210</v>
      </c>
      <c r="B1005" s="12">
        <v>6</v>
      </c>
      <c r="C1005" s="14">
        <v>784</v>
      </c>
    </row>
    <row r="1006" spans="1:3" x14ac:dyDescent="0.25">
      <c r="A1006" s="32" t="s">
        <v>210</v>
      </c>
      <c r="B1006" s="12">
        <v>6</v>
      </c>
      <c r="C1006" s="14">
        <v>785</v>
      </c>
    </row>
    <row r="1007" spans="1:3" x14ac:dyDescent="0.25">
      <c r="A1007" s="32" t="s">
        <v>211</v>
      </c>
      <c r="B1007" s="12">
        <v>6</v>
      </c>
      <c r="C1007" s="14">
        <v>786</v>
      </c>
    </row>
    <row r="1008" spans="1:3" x14ac:dyDescent="0.25">
      <c r="A1008" s="32" t="s">
        <v>211</v>
      </c>
      <c r="B1008" s="12">
        <v>6</v>
      </c>
      <c r="C1008" s="14">
        <v>787</v>
      </c>
    </row>
    <row r="1009" spans="1:3" x14ac:dyDescent="0.25">
      <c r="A1009" s="32" t="s">
        <v>211</v>
      </c>
      <c r="B1009" s="12">
        <v>6</v>
      </c>
      <c r="C1009" s="14">
        <v>788</v>
      </c>
    </row>
    <row r="1010" spans="1:3" x14ac:dyDescent="0.25">
      <c r="A1010" s="32" t="s">
        <v>212</v>
      </c>
      <c r="B1010" s="12">
        <v>6</v>
      </c>
      <c r="C1010" s="14">
        <v>789</v>
      </c>
    </row>
    <row r="1011" spans="1:3" x14ac:dyDescent="0.25">
      <c r="A1011" s="32" t="s">
        <v>212</v>
      </c>
      <c r="B1011" s="12">
        <v>6</v>
      </c>
      <c r="C1011" s="14">
        <v>790</v>
      </c>
    </row>
    <row r="1012" spans="1:3" x14ac:dyDescent="0.25">
      <c r="A1012" s="32" t="s">
        <v>212</v>
      </c>
      <c r="B1012" s="12">
        <v>6</v>
      </c>
      <c r="C1012" s="14">
        <v>791</v>
      </c>
    </row>
    <row r="1013" spans="1:3" x14ac:dyDescent="0.25">
      <c r="A1013" s="32" t="s">
        <v>212</v>
      </c>
      <c r="B1013" s="12">
        <v>6</v>
      </c>
      <c r="C1013" s="14">
        <v>792</v>
      </c>
    </row>
    <row r="1014" spans="1:3" x14ac:dyDescent="0.25">
      <c r="A1014" s="32" t="s">
        <v>212</v>
      </c>
      <c r="B1014" s="12">
        <v>6</v>
      </c>
      <c r="C1014" s="14">
        <v>793</v>
      </c>
    </row>
    <row r="1015" spans="1:3" x14ac:dyDescent="0.25">
      <c r="A1015" s="32" t="s">
        <v>212</v>
      </c>
      <c r="B1015" s="12">
        <v>6</v>
      </c>
      <c r="C1015" s="14">
        <v>794</v>
      </c>
    </row>
    <row r="1016" spans="1:3" x14ac:dyDescent="0.25">
      <c r="A1016" s="32" t="s">
        <v>213</v>
      </c>
      <c r="B1016" s="12">
        <v>6</v>
      </c>
      <c r="C1016" s="14">
        <v>795</v>
      </c>
    </row>
    <row r="1017" spans="1:3" x14ac:dyDescent="0.25">
      <c r="A1017" s="32" t="s">
        <v>213</v>
      </c>
      <c r="B1017" s="12">
        <v>6</v>
      </c>
      <c r="C1017" s="14">
        <v>796</v>
      </c>
    </row>
    <row r="1018" spans="1:3" x14ac:dyDescent="0.25">
      <c r="A1018" s="32" t="s">
        <v>213</v>
      </c>
      <c r="B1018" s="12">
        <v>6</v>
      </c>
      <c r="C1018" s="14">
        <v>797</v>
      </c>
    </row>
    <row r="1019" spans="1:3" x14ac:dyDescent="0.25">
      <c r="A1019" s="32" t="s">
        <v>213</v>
      </c>
      <c r="B1019" s="12">
        <v>6</v>
      </c>
      <c r="C1019" s="14">
        <v>798</v>
      </c>
    </row>
    <row r="1020" spans="1:3" x14ac:dyDescent="0.25">
      <c r="A1020" s="32" t="s">
        <v>213</v>
      </c>
      <c r="B1020" s="12">
        <v>6</v>
      </c>
      <c r="C1020" s="14">
        <v>799</v>
      </c>
    </row>
    <row r="1021" spans="1:3" x14ac:dyDescent="0.25">
      <c r="A1021" s="32" t="s">
        <v>213</v>
      </c>
      <c r="B1021" s="12">
        <v>6</v>
      </c>
      <c r="C1021" s="14">
        <v>800</v>
      </c>
    </row>
    <row r="1022" spans="1:3" x14ac:dyDescent="0.25">
      <c r="A1022" s="32" t="s">
        <v>189</v>
      </c>
      <c r="B1022" s="12">
        <v>6</v>
      </c>
      <c r="C1022" s="14">
        <v>801</v>
      </c>
    </row>
    <row r="1023" spans="1:3" x14ac:dyDescent="0.25">
      <c r="A1023" s="32" t="s">
        <v>189</v>
      </c>
      <c r="B1023" s="12">
        <v>6</v>
      </c>
      <c r="C1023" s="14">
        <v>802</v>
      </c>
    </row>
    <row r="1024" spans="1:3" x14ac:dyDescent="0.25">
      <c r="A1024" s="32" t="s">
        <v>214</v>
      </c>
      <c r="B1024" s="12">
        <v>6</v>
      </c>
      <c r="C1024" s="14">
        <v>803</v>
      </c>
    </row>
    <row r="1025" spans="1:3" x14ac:dyDescent="0.25">
      <c r="A1025" s="32" t="s">
        <v>214</v>
      </c>
      <c r="B1025" s="12">
        <v>6</v>
      </c>
      <c r="C1025" s="14">
        <v>804</v>
      </c>
    </row>
    <row r="1026" spans="1:3" x14ac:dyDescent="0.25">
      <c r="A1026" s="32" t="s">
        <v>214</v>
      </c>
      <c r="B1026" s="12">
        <v>6</v>
      </c>
      <c r="C1026" s="14">
        <v>805</v>
      </c>
    </row>
    <row r="1027" spans="1:3" x14ac:dyDescent="0.25">
      <c r="A1027" s="32" t="s">
        <v>214</v>
      </c>
      <c r="B1027" s="12">
        <v>6</v>
      </c>
      <c r="C1027" s="14">
        <v>806</v>
      </c>
    </row>
    <row r="1028" spans="1:3" x14ac:dyDescent="0.25">
      <c r="A1028" s="32" t="s">
        <v>214</v>
      </c>
      <c r="B1028" s="12">
        <v>6</v>
      </c>
      <c r="C1028" s="14">
        <v>807</v>
      </c>
    </row>
    <row r="1029" spans="1:3" x14ac:dyDescent="0.25">
      <c r="A1029" s="32" t="s">
        <v>215</v>
      </c>
      <c r="B1029" s="12">
        <v>6</v>
      </c>
      <c r="C1029" s="14">
        <v>808</v>
      </c>
    </row>
    <row r="1030" spans="1:3" x14ac:dyDescent="0.25">
      <c r="A1030" s="32" t="s">
        <v>215</v>
      </c>
      <c r="B1030" s="12">
        <v>6</v>
      </c>
      <c r="C1030" s="14">
        <v>809</v>
      </c>
    </row>
    <row r="1031" spans="1:3" x14ac:dyDescent="0.25">
      <c r="A1031" s="32" t="s">
        <v>215</v>
      </c>
      <c r="B1031" s="12">
        <v>6</v>
      </c>
      <c r="C1031" s="14">
        <v>810</v>
      </c>
    </row>
    <row r="1032" spans="1:3" x14ac:dyDescent="0.25">
      <c r="A1032" s="32" t="s">
        <v>215</v>
      </c>
      <c r="B1032" s="12">
        <v>6</v>
      </c>
      <c r="C1032" s="14">
        <v>811</v>
      </c>
    </row>
    <row r="1033" spans="1:3" x14ac:dyDescent="0.25">
      <c r="A1033" s="32" t="s">
        <v>216</v>
      </c>
      <c r="B1033" s="12">
        <v>6</v>
      </c>
      <c r="C1033" s="14">
        <v>812</v>
      </c>
    </row>
    <row r="1034" spans="1:3" x14ac:dyDescent="0.25">
      <c r="A1034" s="32" t="s">
        <v>216</v>
      </c>
      <c r="B1034" s="12">
        <v>6</v>
      </c>
      <c r="C1034" s="14">
        <v>813</v>
      </c>
    </row>
    <row r="1035" spans="1:3" x14ac:dyDescent="0.25">
      <c r="A1035" s="32" t="s">
        <v>216</v>
      </c>
      <c r="B1035" s="12">
        <v>6</v>
      </c>
      <c r="C1035" s="14">
        <v>814</v>
      </c>
    </row>
    <row r="1036" spans="1:3" x14ac:dyDescent="0.25">
      <c r="A1036" s="32" t="s">
        <v>216</v>
      </c>
      <c r="B1036" s="12">
        <v>6</v>
      </c>
      <c r="C1036" s="14">
        <v>815</v>
      </c>
    </row>
    <row r="1037" spans="1:3" x14ac:dyDescent="0.25">
      <c r="A1037" s="32" t="s">
        <v>216</v>
      </c>
      <c r="B1037" s="12">
        <v>6</v>
      </c>
      <c r="C1037" s="14">
        <v>816</v>
      </c>
    </row>
    <row r="1038" spans="1:3" x14ac:dyDescent="0.25">
      <c r="A1038" s="32" t="s">
        <v>216</v>
      </c>
      <c r="B1038" s="12">
        <v>6</v>
      </c>
      <c r="C1038" s="14">
        <v>817</v>
      </c>
    </row>
    <row r="1039" spans="1:3" x14ac:dyDescent="0.25">
      <c r="A1039" s="32" t="s">
        <v>216</v>
      </c>
      <c r="B1039" s="12">
        <v>6</v>
      </c>
      <c r="C1039" s="14">
        <v>818</v>
      </c>
    </row>
    <row r="1040" spans="1:3" x14ac:dyDescent="0.25">
      <c r="A1040" s="32" t="s">
        <v>217</v>
      </c>
      <c r="B1040" s="12">
        <v>6</v>
      </c>
      <c r="C1040" s="14">
        <v>819</v>
      </c>
    </row>
    <row r="1041" spans="1:3" x14ac:dyDescent="0.25">
      <c r="A1041" s="32" t="s">
        <v>217</v>
      </c>
      <c r="B1041" s="12">
        <v>6</v>
      </c>
      <c r="C1041" s="14">
        <v>820</v>
      </c>
    </row>
    <row r="1042" spans="1:3" x14ac:dyDescent="0.25">
      <c r="A1042" s="32" t="s">
        <v>217</v>
      </c>
      <c r="B1042" s="12">
        <v>6</v>
      </c>
      <c r="C1042" s="14">
        <v>821</v>
      </c>
    </row>
    <row r="1043" spans="1:3" x14ac:dyDescent="0.25">
      <c r="A1043" s="32" t="s">
        <v>217</v>
      </c>
      <c r="B1043" s="12">
        <v>6</v>
      </c>
      <c r="C1043" s="14">
        <v>822</v>
      </c>
    </row>
    <row r="1044" spans="1:3" x14ac:dyDescent="0.25">
      <c r="A1044" s="32" t="s">
        <v>217</v>
      </c>
      <c r="B1044" s="12">
        <v>6</v>
      </c>
      <c r="C1044" s="14">
        <v>823</v>
      </c>
    </row>
    <row r="1045" spans="1:3" x14ac:dyDescent="0.25">
      <c r="A1045" s="32" t="s">
        <v>217</v>
      </c>
      <c r="B1045" s="12">
        <v>6</v>
      </c>
      <c r="C1045" s="14">
        <v>824</v>
      </c>
    </row>
    <row r="1046" spans="1:3" x14ac:dyDescent="0.25">
      <c r="A1046" s="32" t="s">
        <v>218</v>
      </c>
      <c r="B1046" s="12">
        <v>6</v>
      </c>
      <c r="C1046" s="14">
        <v>825</v>
      </c>
    </row>
    <row r="1047" spans="1:3" x14ac:dyDescent="0.25">
      <c r="A1047" s="32" t="s">
        <v>218</v>
      </c>
      <c r="B1047" s="12">
        <v>6</v>
      </c>
      <c r="C1047" s="14">
        <v>826</v>
      </c>
    </row>
    <row r="1048" spans="1:3" x14ac:dyDescent="0.25">
      <c r="A1048" s="32" t="s">
        <v>218</v>
      </c>
      <c r="B1048" s="12">
        <v>6</v>
      </c>
      <c r="C1048" s="14">
        <v>827</v>
      </c>
    </row>
    <row r="1049" spans="1:3" x14ac:dyDescent="0.25">
      <c r="A1049" s="32" t="s">
        <v>219</v>
      </c>
      <c r="B1049" s="12">
        <v>6</v>
      </c>
      <c r="C1049" s="14">
        <v>1075</v>
      </c>
    </row>
    <row r="1050" spans="1:3" x14ac:dyDescent="0.25">
      <c r="A1050" s="32" t="s">
        <v>220</v>
      </c>
      <c r="B1050" s="12">
        <v>6</v>
      </c>
      <c r="C1050" s="14">
        <v>1128</v>
      </c>
    </row>
    <row r="1051" spans="1:3" x14ac:dyDescent="0.25">
      <c r="A1051" s="32" t="s">
        <v>220</v>
      </c>
      <c r="B1051" s="12">
        <v>6</v>
      </c>
      <c r="C1051" s="14">
        <v>1129</v>
      </c>
    </row>
    <row r="1052" spans="1:3" x14ac:dyDescent="0.25">
      <c r="A1052" s="32" t="s">
        <v>220</v>
      </c>
      <c r="B1052" s="12">
        <v>6</v>
      </c>
      <c r="C1052" s="14">
        <v>1130</v>
      </c>
    </row>
    <row r="1053" spans="1:3" x14ac:dyDescent="0.25">
      <c r="A1053" s="32" t="s">
        <v>220</v>
      </c>
      <c r="B1053" s="12">
        <v>6</v>
      </c>
      <c r="C1053" s="14">
        <v>1131</v>
      </c>
    </row>
    <row r="1054" spans="1:3" x14ac:dyDescent="0.25">
      <c r="A1054" s="32" t="s">
        <v>219</v>
      </c>
      <c r="B1054" s="12">
        <v>6</v>
      </c>
      <c r="C1054" s="14">
        <v>1132</v>
      </c>
    </row>
    <row r="1055" spans="1:3" x14ac:dyDescent="0.25">
      <c r="A1055" s="32" t="s">
        <v>219</v>
      </c>
      <c r="B1055" s="12">
        <v>6</v>
      </c>
      <c r="C1055" s="14">
        <v>1133</v>
      </c>
    </row>
    <row r="1056" spans="1:3" x14ac:dyDescent="0.25">
      <c r="A1056" s="32" t="s">
        <v>219</v>
      </c>
      <c r="B1056" s="12">
        <v>6</v>
      </c>
      <c r="C1056" s="14">
        <v>1134</v>
      </c>
    </row>
    <row r="1057" spans="1:3" x14ac:dyDescent="0.25">
      <c r="A1057" s="32" t="s">
        <v>219</v>
      </c>
      <c r="B1057" s="12">
        <v>6</v>
      </c>
      <c r="C1057" s="14">
        <v>1135</v>
      </c>
    </row>
    <row r="1058" spans="1:3" x14ac:dyDescent="0.25">
      <c r="A1058" s="32" t="s">
        <v>186</v>
      </c>
      <c r="B1058" s="12">
        <v>6</v>
      </c>
      <c r="C1058" s="14">
        <v>1757</v>
      </c>
    </row>
    <row r="1059" spans="1:3" x14ac:dyDescent="0.25">
      <c r="A1059" s="32" t="s">
        <v>195</v>
      </c>
      <c r="B1059" s="12">
        <v>6</v>
      </c>
      <c r="C1059" s="14">
        <v>2110</v>
      </c>
    </row>
    <row r="1060" spans="1:3" x14ac:dyDescent="0.25">
      <c r="A1060" s="32" t="s">
        <v>188</v>
      </c>
      <c r="B1060" s="12">
        <v>6</v>
      </c>
      <c r="C1060" s="14">
        <v>2510</v>
      </c>
    </row>
    <row r="1061" spans="1:3" x14ac:dyDescent="0.25">
      <c r="A1061" s="32" t="s">
        <v>187</v>
      </c>
      <c r="B1061" s="12">
        <v>6</v>
      </c>
      <c r="C1061" s="14">
        <v>2540</v>
      </c>
    </row>
    <row r="1062" spans="1:3" x14ac:dyDescent="0.25">
      <c r="A1062" s="32" t="s">
        <v>187</v>
      </c>
      <c r="B1062" s="12">
        <v>6</v>
      </c>
      <c r="C1062" s="14">
        <v>2541</v>
      </c>
    </row>
    <row r="1063" spans="1:3" x14ac:dyDescent="0.25">
      <c r="A1063" s="32" t="s">
        <v>190</v>
      </c>
      <c r="B1063" s="12">
        <v>6</v>
      </c>
      <c r="C1063" s="14">
        <v>2542</v>
      </c>
    </row>
    <row r="1064" spans="1:3" x14ac:dyDescent="0.25">
      <c r="A1064" s="32" t="s">
        <v>190</v>
      </c>
      <c r="B1064" s="12">
        <v>6</v>
      </c>
      <c r="C1064" s="14">
        <v>2555</v>
      </c>
    </row>
    <row r="1065" spans="1:3" x14ac:dyDescent="0.25">
      <c r="A1065" s="32" t="s">
        <v>192</v>
      </c>
      <c r="B1065" s="12">
        <v>6</v>
      </c>
      <c r="C1065" s="14">
        <v>2557</v>
      </c>
    </row>
    <row r="1066" spans="1:3" x14ac:dyDescent="0.25">
      <c r="A1066" s="32" t="s">
        <v>186</v>
      </c>
      <c r="B1066" s="12">
        <v>6</v>
      </c>
      <c r="C1066" s="14">
        <v>2558</v>
      </c>
    </row>
    <row r="1067" spans="1:3" x14ac:dyDescent="0.25">
      <c r="A1067" s="32" t="s">
        <v>186</v>
      </c>
      <c r="B1067" s="12">
        <v>6</v>
      </c>
      <c r="C1067" s="14">
        <v>2559</v>
      </c>
    </row>
    <row r="1068" spans="1:3" x14ac:dyDescent="0.25">
      <c r="A1068" s="32" t="s">
        <v>221</v>
      </c>
      <c r="B1068" s="12">
        <v>6</v>
      </c>
      <c r="C1068" s="14">
        <v>2578</v>
      </c>
    </row>
    <row r="1069" spans="1:3" x14ac:dyDescent="0.25">
      <c r="A1069" s="32" t="s">
        <v>222</v>
      </c>
      <c r="B1069" s="12">
        <v>7</v>
      </c>
      <c r="C1069" s="14">
        <v>844</v>
      </c>
    </row>
    <row r="1070" spans="1:3" x14ac:dyDescent="0.25">
      <c r="A1070" s="32" t="s">
        <v>223</v>
      </c>
      <c r="B1070" s="12">
        <v>7</v>
      </c>
      <c r="C1070" s="14">
        <v>848</v>
      </c>
    </row>
    <row r="1071" spans="1:3" x14ac:dyDescent="0.25">
      <c r="A1071" s="32" t="s">
        <v>224</v>
      </c>
      <c r="B1071" s="12">
        <v>7</v>
      </c>
      <c r="C1071" s="14">
        <v>854</v>
      </c>
    </row>
    <row r="1072" spans="1:3" x14ac:dyDescent="0.25">
      <c r="A1072" s="32" t="s">
        <v>225</v>
      </c>
      <c r="B1072" s="12">
        <v>7</v>
      </c>
      <c r="C1072" s="14">
        <v>855</v>
      </c>
    </row>
    <row r="1073" spans="1:3" x14ac:dyDescent="0.25">
      <c r="A1073" s="32" t="s">
        <v>225</v>
      </c>
      <c r="B1073" s="12">
        <v>7</v>
      </c>
      <c r="C1073" s="14">
        <v>857</v>
      </c>
    </row>
    <row r="1074" spans="1:3" x14ac:dyDescent="0.25">
      <c r="A1074" s="32" t="s">
        <v>225</v>
      </c>
      <c r="B1074" s="12">
        <v>7</v>
      </c>
      <c r="C1074" s="14">
        <v>858</v>
      </c>
    </row>
    <row r="1075" spans="1:3" x14ac:dyDescent="0.25">
      <c r="A1075" s="32" t="s">
        <v>225</v>
      </c>
      <c r="B1075" s="12">
        <v>7</v>
      </c>
      <c r="C1075" s="14">
        <v>859</v>
      </c>
    </row>
    <row r="1076" spans="1:3" x14ac:dyDescent="0.25">
      <c r="A1076" s="32" t="s">
        <v>225</v>
      </c>
      <c r="B1076" s="12">
        <v>7</v>
      </c>
      <c r="C1076" s="14">
        <v>860</v>
      </c>
    </row>
    <row r="1077" spans="1:3" x14ac:dyDescent="0.25">
      <c r="A1077" s="32" t="s">
        <v>224</v>
      </c>
      <c r="B1077" s="12">
        <v>7</v>
      </c>
      <c r="C1077" s="14">
        <v>861</v>
      </c>
    </row>
    <row r="1078" spans="1:3" x14ac:dyDescent="0.25">
      <c r="A1078" s="32" t="s">
        <v>223</v>
      </c>
      <c r="B1078" s="12">
        <v>7</v>
      </c>
      <c r="C1078" s="14">
        <v>862</v>
      </c>
    </row>
    <row r="1079" spans="1:3" x14ac:dyDescent="0.25">
      <c r="A1079" s="32" t="s">
        <v>224</v>
      </c>
      <c r="B1079" s="12">
        <v>7</v>
      </c>
      <c r="C1079" s="14">
        <v>863</v>
      </c>
    </row>
    <row r="1080" spans="1:3" x14ac:dyDescent="0.25">
      <c r="A1080" s="32" t="s">
        <v>224</v>
      </c>
      <c r="B1080" s="12">
        <v>7</v>
      </c>
      <c r="C1080" s="14">
        <v>864</v>
      </c>
    </row>
    <row r="1081" spans="1:3" x14ac:dyDescent="0.25">
      <c r="A1081" s="32" t="s">
        <v>224</v>
      </c>
      <c r="B1081" s="12">
        <v>7</v>
      </c>
      <c r="C1081" s="14">
        <v>865</v>
      </c>
    </row>
    <row r="1082" spans="1:3" x14ac:dyDescent="0.25">
      <c r="A1082" s="32" t="s">
        <v>226</v>
      </c>
      <c r="B1082" s="12">
        <v>7</v>
      </c>
      <c r="C1082" s="14">
        <v>866</v>
      </c>
    </row>
    <row r="1083" spans="1:3" x14ac:dyDescent="0.25">
      <c r="A1083" s="32" t="s">
        <v>226</v>
      </c>
      <c r="B1083" s="12">
        <v>7</v>
      </c>
      <c r="C1083" s="14">
        <v>867</v>
      </c>
    </row>
    <row r="1084" spans="1:3" x14ac:dyDescent="0.25">
      <c r="A1084" s="32" t="s">
        <v>227</v>
      </c>
      <c r="B1084" s="12">
        <v>7</v>
      </c>
      <c r="C1084" s="14">
        <v>868</v>
      </c>
    </row>
    <row r="1085" spans="1:3" x14ac:dyDescent="0.25">
      <c r="A1085" s="32" t="s">
        <v>226</v>
      </c>
      <c r="B1085" s="12">
        <v>7</v>
      </c>
      <c r="C1085" s="14">
        <v>869</v>
      </c>
    </row>
    <row r="1086" spans="1:3" x14ac:dyDescent="0.25">
      <c r="A1086" s="32" t="s">
        <v>226</v>
      </c>
      <c r="B1086" s="12">
        <v>7</v>
      </c>
      <c r="C1086" s="14">
        <v>870</v>
      </c>
    </row>
    <row r="1087" spans="1:3" x14ac:dyDescent="0.25">
      <c r="A1087" s="32" t="s">
        <v>226</v>
      </c>
      <c r="B1087" s="12">
        <v>7</v>
      </c>
      <c r="C1087" s="14">
        <v>871</v>
      </c>
    </row>
    <row r="1088" spans="1:3" x14ac:dyDescent="0.25">
      <c r="A1088" s="32" t="s">
        <v>228</v>
      </c>
      <c r="B1088" s="12">
        <v>7</v>
      </c>
      <c r="C1088" s="14">
        <v>872</v>
      </c>
    </row>
    <row r="1089" spans="1:3" x14ac:dyDescent="0.25">
      <c r="A1089" s="32" t="s">
        <v>228</v>
      </c>
      <c r="B1089" s="12">
        <v>7</v>
      </c>
      <c r="C1089" s="14">
        <v>873</v>
      </c>
    </row>
    <row r="1090" spans="1:3" x14ac:dyDescent="0.25">
      <c r="A1090" s="32" t="s">
        <v>228</v>
      </c>
      <c r="B1090" s="12">
        <v>7</v>
      </c>
      <c r="C1090" s="14">
        <v>874</v>
      </c>
    </row>
    <row r="1091" spans="1:3" x14ac:dyDescent="0.25">
      <c r="A1091" s="32" t="s">
        <v>229</v>
      </c>
      <c r="B1091" s="12">
        <v>7</v>
      </c>
      <c r="C1091" s="14">
        <v>875</v>
      </c>
    </row>
    <row r="1092" spans="1:3" x14ac:dyDescent="0.25">
      <c r="A1092" s="32" t="s">
        <v>227</v>
      </c>
      <c r="B1092" s="12">
        <v>7</v>
      </c>
      <c r="C1092" s="14">
        <v>876</v>
      </c>
    </row>
    <row r="1093" spans="1:3" x14ac:dyDescent="0.25">
      <c r="A1093" s="32" t="s">
        <v>227</v>
      </c>
      <c r="B1093" s="12">
        <v>7</v>
      </c>
      <c r="C1093" s="14">
        <v>877</v>
      </c>
    </row>
    <row r="1094" spans="1:3" x14ac:dyDescent="0.25">
      <c r="A1094" s="32" t="s">
        <v>227</v>
      </c>
      <c r="B1094" s="12">
        <v>7</v>
      </c>
      <c r="C1094" s="14">
        <v>878</v>
      </c>
    </row>
    <row r="1095" spans="1:3" x14ac:dyDescent="0.25">
      <c r="A1095" s="32" t="s">
        <v>230</v>
      </c>
      <c r="B1095" s="12">
        <v>7</v>
      </c>
      <c r="C1095" s="14">
        <v>879</v>
      </c>
    </row>
    <row r="1096" spans="1:3" x14ac:dyDescent="0.25">
      <c r="A1096" s="32" t="s">
        <v>230</v>
      </c>
      <c r="B1096" s="12">
        <v>7</v>
      </c>
      <c r="C1096" s="14">
        <v>880</v>
      </c>
    </row>
    <row r="1097" spans="1:3" x14ac:dyDescent="0.25">
      <c r="A1097" s="32" t="s">
        <v>230</v>
      </c>
      <c r="B1097" s="12">
        <v>7</v>
      </c>
      <c r="C1097" s="14">
        <v>881</v>
      </c>
    </row>
    <row r="1098" spans="1:3" x14ac:dyDescent="0.25">
      <c r="A1098" s="32" t="s">
        <v>230</v>
      </c>
      <c r="B1098" s="12">
        <v>7</v>
      </c>
      <c r="C1098" s="14">
        <v>882</v>
      </c>
    </row>
    <row r="1099" spans="1:3" x14ac:dyDescent="0.25">
      <c r="A1099" s="32" t="s">
        <v>230</v>
      </c>
      <c r="B1099" s="12">
        <v>7</v>
      </c>
      <c r="C1099" s="14">
        <v>883</v>
      </c>
    </row>
    <row r="1100" spans="1:3" x14ac:dyDescent="0.25">
      <c r="A1100" s="32" t="s">
        <v>230</v>
      </c>
      <c r="B1100" s="12">
        <v>7</v>
      </c>
      <c r="C1100" s="14">
        <v>884</v>
      </c>
    </row>
    <row r="1101" spans="1:3" x14ac:dyDescent="0.25">
      <c r="A1101" s="32" t="s">
        <v>231</v>
      </c>
      <c r="B1101" s="12">
        <v>7</v>
      </c>
      <c r="C1101" s="14">
        <v>885</v>
      </c>
    </row>
    <row r="1102" spans="1:3" x14ac:dyDescent="0.25">
      <c r="A1102" s="32" t="s">
        <v>231</v>
      </c>
      <c r="B1102" s="12">
        <v>7</v>
      </c>
      <c r="C1102" s="14">
        <v>886</v>
      </c>
    </row>
    <row r="1103" spans="1:3" x14ac:dyDescent="0.25">
      <c r="A1103" s="32" t="s">
        <v>231</v>
      </c>
      <c r="B1103" s="12">
        <v>7</v>
      </c>
      <c r="C1103" s="14">
        <v>887</v>
      </c>
    </row>
    <row r="1104" spans="1:3" x14ac:dyDescent="0.25">
      <c r="A1104" s="32" t="s">
        <v>231</v>
      </c>
      <c r="B1104" s="12">
        <v>7</v>
      </c>
      <c r="C1104" s="14">
        <v>888</v>
      </c>
    </row>
    <row r="1105" spans="1:3" x14ac:dyDescent="0.25">
      <c r="A1105" s="32" t="s">
        <v>231</v>
      </c>
      <c r="B1105" s="12">
        <v>7</v>
      </c>
      <c r="C1105" s="14">
        <v>889</v>
      </c>
    </row>
    <row r="1106" spans="1:3" x14ac:dyDescent="0.25">
      <c r="A1106" s="32" t="s">
        <v>231</v>
      </c>
      <c r="B1106" s="12">
        <v>7</v>
      </c>
      <c r="C1106" s="14">
        <v>890</v>
      </c>
    </row>
    <row r="1107" spans="1:3" x14ac:dyDescent="0.25">
      <c r="A1107" s="32" t="s">
        <v>232</v>
      </c>
      <c r="B1107" s="12">
        <v>7</v>
      </c>
      <c r="C1107" s="14">
        <v>891</v>
      </c>
    </row>
    <row r="1108" spans="1:3" x14ac:dyDescent="0.25">
      <c r="A1108" s="32" t="s">
        <v>232</v>
      </c>
      <c r="B1108" s="12">
        <v>7</v>
      </c>
      <c r="C1108" s="14">
        <v>892</v>
      </c>
    </row>
    <row r="1109" spans="1:3" x14ac:dyDescent="0.25">
      <c r="A1109" s="32" t="s">
        <v>232</v>
      </c>
      <c r="B1109" s="12">
        <v>7</v>
      </c>
      <c r="C1109" s="14">
        <v>893</v>
      </c>
    </row>
    <row r="1110" spans="1:3" x14ac:dyDescent="0.25">
      <c r="A1110" s="32" t="s">
        <v>232</v>
      </c>
      <c r="B1110" s="12">
        <v>7</v>
      </c>
      <c r="C1110" s="14">
        <v>894</v>
      </c>
    </row>
    <row r="1111" spans="1:3" x14ac:dyDescent="0.25">
      <c r="A1111" s="32" t="s">
        <v>232</v>
      </c>
      <c r="B1111" s="12">
        <v>7</v>
      </c>
      <c r="C1111" s="14">
        <v>895</v>
      </c>
    </row>
    <row r="1112" spans="1:3" x14ac:dyDescent="0.25">
      <c r="A1112" s="32" t="s">
        <v>232</v>
      </c>
      <c r="B1112" s="12">
        <v>7</v>
      </c>
      <c r="C1112" s="14">
        <v>896</v>
      </c>
    </row>
    <row r="1113" spans="1:3" x14ac:dyDescent="0.25">
      <c r="A1113" s="32" t="s">
        <v>233</v>
      </c>
      <c r="B1113" s="12">
        <v>7</v>
      </c>
      <c r="C1113" s="14">
        <v>897</v>
      </c>
    </row>
    <row r="1114" spans="1:3" x14ac:dyDescent="0.25">
      <c r="A1114" s="32" t="s">
        <v>233</v>
      </c>
      <c r="B1114" s="12">
        <v>7</v>
      </c>
      <c r="C1114" s="14">
        <v>898</v>
      </c>
    </row>
    <row r="1115" spans="1:3" x14ac:dyDescent="0.25">
      <c r="A1115" s="32" t="s">
        <v>233</v>
      </c>
      <c r="B1115" s="12">
        <v>7</v>
      </c>
      <c r="C1115" s="14">
        <v>899</v>
      </c>
    </row>
    <row r="1116" spans="1:3" x14ac:dyDescent="0.25">
      <c r="A1116" s="32" t="s">
        <v>233</v>
      </c>
      <c r="B1116" s="12">
        <v>7</v>
      </c>
      <c r="C1116" s="14">
        <v>900</v>
      </c>
    </row>
    <row r="1117" spans="1:3" x14ac:dyDescent="0.25">
      <c r="A1117" s="32" t="s">
        <v>233</v>
      </c>
      <c r="B1117" s="12">
        <v>7</v>
      </c>
      <c r="C1117" s="14">
        <v>901</v>
      </c>
    </row>
    <row r="1118" spans="1:3" x14ac:dyDescent="0.25">
      <c r="A1118" s="32" t="s">
        <v>233</v>
      </c>
      <c r="B1118" s="12">
        <v>7</v>
      </c>
      <c r="C1118" s="14">
        <v>902</v>
      </c>
    </row>
    <row r="1119" spans="1:3" x14ac:dyDescent="0.25">
      <c r="A1119" s="32" t="s">
        <v>233</v>
      </c>
      <c r="B1119" s="12">
        <v>7</v>
      </c>
      <c r="C1119" s="14">
        <v>903</v>
      </c>
    </row>
    <row r="1120" spans="1:3" x14ac:dyDescent="0.25">
      <c r="A1120" s="32" t="s">
        <v>233</v>
      </c>
      <c r="B1120" s="12">
        <v>7</v>
      </c>
      <c r="C1120" s="14">
        <v>904</v>
      </c>
    </row>
    <row r="1121" spans="1:3" x14ac:dyDescent="0.25">
      <c r="A1121" s="32" t="s">
        <v>233</v>
      </c>
      <c r="B1121" s="12">
        <v>7</v>
      </c>
      <c r="C1121" s="14">
        <v>905</v>
      </c>
    </row>
    <row r="1122" spans="1:3" x14ac:dyDescent="0.25">
      <c r="A1122" s="32" t="s">
        <v>233</v>
      </c>
      <c r="B1122" s="12">
        <v>7</v>
      </c>
      <c r="C1122" s="14">
        <v>906</v>
      </c>
    </row>
    <row r="1123" spans="1:3" x14ac:dyDescent="0.25">
      <c r="A1123" s="32" t="s">
        <v>233</v>
      </c>
      <c r="B1123" s="12">
        <v>7</v>
      </c>
      <c r="C1123" s="14">
        <v>907</v>
      </c>
    </row>
    <row r="1124" spans="1:3" x14ac:dyDescent="0.25">
      <c r="A1124" s="32" t="s">
        <v>233</v>
      </c>
      <c r="B1124" s="12">
        <v>7</v>
      </c>
      <c r="C1124" s="14">
        <v>908</v>
      </c>
    </row>
    <row r="1125" spans="1:3" x14ac:dyDescent="0.25">
      <c r="A1125" s="32" t="s">
        <v>234</v>
      </c>
      <c r="B1125" s="12">
        <v>7</v>
      </c>
      <c r="C1125" s="14">
        <v>909</v>
      </c>
    </row>
    <row r="1126" spans="1:3" x14ac:dyDescent="0.25">
      <c r="A1126" s="32" t="s">
        <v>234</v>
      </c>
      <c r="B1126" s="12">
        <v>7</v>
      </c>
      <c r="C1126" s="14">
        <v>910</v>
      </c>
    </row>
    <row r="1127" spans="1:3" x14ac:dyDescent="0.25">
      <c r="A1127" s="32" t="s">
        <v>234</v>
      </c>
      <c r="B1127" s="12">
        <v>7</v>
      </c>
      <c r="C1127" s="14">
        <v>911</v>
      </c>
    </row>
    <row r="1128" spans="1:3" x14ac:dyDescent="0.25">
      <c r="A1128" s="32" t="s">
        <v>235</v>
      </c>
      <c r="B1128" s="12">
        <v>7</v>
      </c>
      <c r="C1128" s="14">
        <v>912</v>
      </c>
    </row>
    <row r="1129" spans="1:3" x14ac:dyDescent="0.25">
      <c r="A1129" s="32" t="s">
        <v>235</v>
      </c>
      <c r="B1129" s="12">
        <v>7</v>
      </c>
      <c r="C1129" s="14">
        <v>913</v>
      </c>
    </row>
    <row r="1130" spans="1:3" x14ac:dyDescent="0.25">
      <c r="A1130" s="32" t="s">
        <v>235</v>
      </c>
      <c r="B1130" s="12">
        <v>7</v>
      </c>
      <c r="C1130" s="14">
        <v>914</v>
      </c>
    </row>
    <row r="1131" spans="1:3" x14ac:dyDescent="0.25">
      <c r="A1131" s="32" t="s">
        <v>235</v>
      </c>
      <c r="B1131" s="12">
        <v>7</v>
      </c>
      <c r="C1131" s="14">
        <v>915</v>
      </c>
    </row>
    <row r="1132" spans="1:3" x14ac:dyDescent="0.25">
      <c r="A1132" s="32" t="s">
        <v>235</v>
      </c>
      <c r="B1132" s="12">
        <v>7</v>
      </c>
      <c r="C1132" s="14">
        <v>916</v>
      </c>
    </row>
    <row r="1133" spans="1:3" x14ac:dyDescent="0.25">
      <c r="A1133" s="32" t="s">
        <v>235</v>
      </c>
      <c r="B1133" s="12">
        <v>7</v>
      </c>
      <c r="C1133" s="14">
        <v>917</v>
      </c>
    </row>
    <row r="1134" spans="1:3" x14ac:dyDescent="0.25">
      <c r="A1134" s="32" t="s">
        <v>235</v>
      </c>
      <c r="B1134" s="12">
        <v>7</v>
      </c>
      <c r="C1134" s="14">
        <v>918</v>
      </c>
    </row>
    <row r="1135" spans="1:3" x14ac:dyDescent="0.25">
      <c r="A1135" s="32" t="s">
        <v>235</v>
      </c>
      <c r="B1135" s="12">
        <v>7</v>
      </c>
      <c r="C1135" s="14">
        <v>919</v>
      </c>
    </row>
    <row r="1136" spans="1:3" x14ac:dyDescent="0.25">
      <c r="A1136" s="32" t="s">
        <v>236</v>
      </c>
      <c r="B1136" s="12">
        <v>7</v>
      </c>
      <c r="C1136" s="14">
        <v>931</v>
      </c>
    </row>
    <row r="1137" spans="1:3" x14ac:dyDescent="0.25">
      <c r="A1137" s="32" t="s">
        <v>184</v>
      </c>
      <c r="B1137" s="12">
        <v>7</v>
      </c>
      <c r="C1137" s="14">
        <v>941</v>
      </c>
    </row>
    <row r="1138" spans="1:3" x14ac:dyDescent="0.25">
      <c r="A1138" s="32" t="s">
        <v>184</v>
      </c>
      <c r="B1138" s="12">
        <v>7</v>
      </c>
      <c r="C1138" s="14">
        <v>942</v>
      </c>
    </row>
    <row r="1139" spans="1:3" x14ac:dyDescent="0.25">
      <c r="A1139" s="32" t="s">
        <v>237</v>
      </c>
      <c r="B1139" s="12">
        <v>7</v>
      </c>
      <c r="C1139" s="14">
        <v>943</v>
      </c>
    </row>
    <row r="1140" spans="1:3" x14ac:dyDescent="0.25">
      <c r="A1140" s="32" t="s">
        <v>237</v>
      </c>
      <c r="B1140" s="12">
        <v>7</v>
      </c>
      <c r="C1140" s="14">
        <v>944</v>
      </c>
    </row>
    <row r="1141" spans="1:3" x14ac:dyDescent="0.25">
      <c r="A1141" s="32" t="s">
        <v>237</v>
      </c>
      <c r="B1141" s="12">
        <v>7</v>
      </c>
      <c r="C1141" s="14">
        <v>945</v>
      </c>
    </row>
    <row r="1142" spans="1:3" x14ac:dyDescent="0.25">
      <c r="A1142" s="32" t="s">
        <v>238</v>
      </c>
      <c r="B1142" s="12">
        <v>7</v>
      </c>
      <c r="C1142" s="14">
        <v>946</v>
      </c>
    </row>
    <row r="1143" spans="1:3" x14ac:dyDescent="0.25">
      <c r="A1143" s="32" t="s">
        <v>238</v>
      </c>
      <c r="B1143" s="12">
        <v>7</v>
      </c>
      <c r="C1143" s="14">
        <v>947</v>
      </c>
    </row>
    <row r="1144" spans="1:3" x14ac:dyDescent="0.25">
      <c r="A1144" s="32" t="s">
        <v>238</v>
      </c>
      <c r="B1144" s="12">
        <v>7</v>
      </c>
      <c r="C1144" s="14">
        <v>948</v>
      </c>
    </row>
    <row r="1145" spans="1:3" x14ac:dyDescent="0.25">
      <c r="A1145" s="32" t="s">
        <v>238</v>
      </c>
      <c r="B1145" s="12">
        <v>7</v>
      </c>
      <c r="C1145" s="14">
        <v>950</v>
      </c>
    </row>
    <row r="1146" spans="1:3" x14ac:dyDescent="0.25">
      <c r="A1146" s="32" t="s">
        <v>238</v>
      </c>
      <c r="B1146" s="12">
        <v>7</v>
      </c>
      <c r="C1146" s="14">
        <v>951</v>
      </c>
    </row>
    <row r="1147" spans="1:3" x14ac:dyDescent="0.25">
      <c r="A1147" s="32" t="s">
        <v>239</v>
      </c>
      <c r="B1147" s="12">
        <v>7</v>
      </c>
      <c r="C1147" s="14">
        <v>952</v>
      </c>
    </row>
    <row r="1148" spans="1:3" x14ac:dyDescent="0.25">
      <c r="A1148" s="32" t="s">
        <v>239</v>
      </c>
      <c r="B1148" s="12">
        <v>7</v>
      </c>
      <c r="C1148" s="14">
        <v>953</v>
      </c>
    </row>
    <row r="1149" spans="1:3" x14ac:dyDescent="0.25">
      <c r="A1149" s="32" t="s">
        <v>239</v>
      </c>
      <c r="B1149" s="12">
        <v>7</v>
      </c>
      <c r="C1149" s="14">
        <v>954</v>
      </c>
    </row>
    <row r="1150" spans="1:3" x14ac:dyDescent="0.25">
      <c r="A1150" s="32" t="s">
        <v>239</v>
      </c>
      <c r="B1150" s="12">
        <v>7</v>
      </c>
      <c r="C1150" s="14">
        <v>955</v>
      </c>
    </row>
    <row r="1151" spans="1:3" x14ac:dyDescent="0.25">
      <c r="A1151" s="32" t="s">
        <v>239</v>
      </c>
      <c r="B1151" s="12">
        <v>7</v>
      </c>
      <c r="C1151" s="14">
        <v>956</v>
      </c>
    </row>
    <row r="1152" spans="1:3" x14ac:dyDescent="0.25">
      <c r="A1152" s="32" t="s">
        <v>239</v>
      </c>
      <c r="B1152" s="12">
        <v>7</v>
      </c>
      <c r="C1152" s="14">
        <v>957</v>
      </c>
    </row>
    <row r="1153" spans="1:3" x14ac:dyDescent="0.25">
      <c r="A1153" s="32" t="s">
        <v>240</v>
      </c>
      <c r="B1153" s="12">
        <v>7</v>
      </c>
      <c r="C1153" s="14">
        <v>958</v>
      </c>
    </row>
    <row r="1154" spans="1:3" x14ac:dyDescent="0.25">
      <c r="A1154" s="32" t="s">
        <v>240</v>
      </c>
      <c r="B1154" s="12">
        <v>7</v>
      </c>
      <c r="C1154" s="14">
        <v>959</v>
      </c>
    </row>
    <row r="1155" spans="1:3" x14ac:dyDescent="0.25">
      <c r="A1155" s="32" t="s">
        <v>240</v>
      </c>
      <c r="B1155" s="12">
        <v>7</v>
      </c>
      <c r="C1155" s="14">
        <v>960</v>
      </c>
    </row>
    <row r="1156" spans="1:3" x14ac:dyDescent="0.25">
      <c r="A1156" s="32" t="s">
        <v>240</v>
      </c>
      <c r="B1156" s="12">
        <v>7</v>
      </c>
      <c r="C1156" s="14">
        <v>961</v>
      </c>
    </row>
    <row r="1157" spans="1:3" x14ac:dyDescent="0.25">
      <c r="A1157" s="32" t="s">
        <v>241</v>
      </c>
      <c r="B1157" s="12">
        <v>7</v>
      </c>
      <c r="C1157" s="14">
        <v>962</v>
      </c>
    </row>
    <row r="1158" spans="1:3" x14ac:dyDescent="0.25">
      <c r="A1158" s="32" t="s">
        <v>241</v>
      </c>
      <c r="B1158" s="12">
        <v>7</v>
      </c>
      <c r="C1158" s="14">
        <v>963</v>
      </c>
    </row>
    <row r="1159" spans="1:3" x14ac:dyDescent="0.25">
      <c r="A1159" s="32" t="s">
        <v>241</v>
      </c>
      <c r="B1159" s="12">
        <v>7</v>
      </c>
      <c r="C1159" s="14">
        <v>964</v>
      </c>
    </row>
    <row r="1160" spans="1:3" x14ac:dyDescent="0.25">
      <c r="A1160" s="32" t="s">
        <v>241</v>
      </c>
      <c r="B1160" s="12">
        <v>7</v>
      </c>
      <c r="C1160" s="14">
        <v>965</v>
      </c>
    </row>
    <row r="1161" spans="1:3" x14ac:dyDescent="0.25">
      <c r="A1161" s="32" t="s">
        <v>242</v>
      </c>
      <c r="B1161" s="12">
        <v>7</v>
      </c>
      <c r="C1161" s="14">
        <v>966</v>
      </c>
    </row>
    <row r="1162" spans="1:3" x14ac:dyDescent="0.25">
      <c r="A1162" s="32" t="s">
        <v>242</v>
      </c>
      <c r="B1162" s="12">
        <v>7</v>
      </c>
      <c r="C1162" s="14">
        <v>967</v>
      </c>
    </row>
    <row r="1163" spans="1:3" x14ac:dyDescent="0.25">
      <c r="A1163" s="32" t="s">
        <v>242</v>
      </c>
      <c r="B1163" s="12">
        <v>7</v>
      </c>
      <c r="C1163" s="14">
        <v>968</v>
      </c>
    </row>
    <row r="1164" spans="1:3" x14ac:dyDescent="0.25">
      <c r="A1164" s="32" t="s">
        <v>242</v>
      </c>
      <c r="B1164" s="12">
        <v>7</v>
      </c>
      <c r="C1164" s="14">
        <v>969</v>
      </c>
    </row>
    <row r="1165" spans="1:3" x14ac:dyDescent="0.25">
      <c r="A1165" s="32" t="s">
        <v>243</v>
      </c>
      <c r="B1165" s="12">
        <v>7</v>
      </c>
      <c r="C1165" s="14">
        <v>970</v>
      </c>
    </row>
    <row r="1166" spans="1:3" x14ac:dyDescent="0.25">
      <c r="A1166" s="32" t="s">
        <v>243</v>
      </c>
      <c r="B1166" s="12">
        <v>7</v>
      </c>
      <c r="C1166" s="14">
        <v>971</v>
      </c>
    </row>
    <row r="1167" spans="1:3" x14ac:dyDescent="0.25">
      <c r="A1167" s="32" t="s">
        <v>243</v>
      </c>
      <c r="B1167" s="12">
        <v>7</v>
      </c>
      <c r="C1167" s="14">
        <v>972</v>
      </c>
    </row>
    <row r="1168" spans="1:3" x14ac:dyDescent="0.25">
      <c r="A1168" s="32" t="s">
        <v>243</v>
      </c>
      <c r="B1168" s="12">
        <v>7</v>
      </c>
      <c r="C1168" s="14">
        <v>973</v>
      </c>
    </row>
    <row r="1169" spans="1:3" x14ac:dyDescent="0.25">
      <c r="A1169" s="32" t="s">
        <v>243</v>
      </c>
      <c r="B1169" s="12">
        <v>7</v>
      </c>
      <c r="C1169" s="14">
        <v>974</v>
      </c>
    </row>
    <row r="1170" spans="1:3" x14ac:dyDescent="0.25">
      <c r="A1170" s="32" t="s">
        <v>243</v>
      </c>
      <c r="B1170" s="12">
        <v>7</v>
      </c>
      <c r="C1170" s="14">
        <v>975</v>
      </c>
    </row>
    <row r="1171" spans="1:3" x14ac:dyDescent="0.25">
      <c r="A1171" s="32" t="s">
        <v>243</v>
      </c>
      <c r="B1171" s="12">
        <v>7</v>
      </c>
      <c r="C1171" s="14">
        <v>976</v>
      </c>
    </row>
    <row r="1172" spans="1:3" x14ac:dyDescent="0.25">
      <c r="A1172" s="32" t="s">
        <v>243</v>
      </c>
      <c r="B1172" s="12">
        <v>7</v>
      </c>
      <c r="C1172" s="14">
        <v>977</v>
      </c>
    </row>
    <row r="1173" spans="1:3" x14ac:dyDescent="0.25">
      <c r="A1173" s="32" t="s">
        <v>244</v>
      </c>
      <c r="B1173" s="12">
        <v>7</v>
      </c>
      <c r="C1173" s="14">
        <v>978</v>
      </c>
    </row>
    <row r="1174" spans="1:3" x14ac:dyDescent="0.25">
      <c r="A1174" s="32" t="s">
        <v>244</v>
      </c>
      <c r="B1174" s="12">
        <v>7</v>
      </c>
      <c r="C1174" s="14">
        <v>979</v>
      </c>
    </row>
    <row r="1175" spans="1:3" x14ac:dyDescent="0.25">
      <c r="A1175" s="32" t="s">
        <v>244</v>
      </c>
      <c r="B1175" s="12">
        <v>7</v>
      </c>
      <c r="C1175" s="14">
        <v>980</v>
      </c>
    </row>
    <row r="1176" spans="1:3" x14ac:dyDescent="0.25">
      <c r="A1176" s="32" t="s">
        <v>244</v>
      </c>
      <c r="B1176" s="12">
        <v>7</v>
      </c>
      <c r="C1176" s="14">
        <v>981</v>
      </c>
    </row>
    <row r="1177" spans="1:3" x14ac:dyDescent="0.25">
      <c r="A1177" s="32" t="s">
        <v>245</v>
      </c>
      <c r="B1177" s="12">
        <v>7</v>
      </c>
      <c r="C1177" s="14">
        <v>982</v>
      </c>
    </row>
    <row r="1178" spans="1:3" x14ac:dyDescent="0.25">
      <c r="A1178" s="32" t="s">
        <v>245</v>
      </c>
      <c r="B1178" s="12">
        <v>7</v>
      </c>
      <c r="C1178" s="14">
        <v>983</v>
      </c>
    </row>
    <row r="1179" spans="1:3" x14ac:dyDescent="0.25">
      <c r="A1179" s="32" t="s">
        <v>245</v>
      </c>
      <c r="B1179" s="12">
        <v>7</v>
      </c>
      <c r="C1179" s="14">
        <v>984</v>
      </c>
    </row>
    <row r="1180" spans="1:3" x14ac:dyDescent="0.25">
      <c r="A1180" s="32" t="s">
        <v>245</v>
      </c>
      <c r="B1180" s="12">
        <v>7</v>
      </c>
      <c r="C1180" s="14">
        <v>985</v>
      </c>
    </row>
    <row r="1181" spans="1:3" x14ac:dyDescent="0.25">
      <c r="A1181" s="32" t="s">
        <v>246</v>
      </c>
      <c r="B1181" s="12">
        <v>7</v>
      </c>
      <c r="C1181" s="14">
        <v>986</v>
      </c>
    </row>
    <row r="1182" spans="1:3" x14ac:dyDescent="0.25">
      <c r="A1182" s="32" t="s">
        <v>246</v>
      </c>
      <c r="B1182" s="12">
        <v>7</v>
      </c>
      <c r="C1182" s="14">
        <v>987</v>
      </c>
    </row>
    <row r="1183" spans="1:3" x14ac:dyDescent="0.25">
      <c r="A1183" s="32" t="s">
        <v>246</v>
      </c>
      <c r="B1183" s="12">
        <v>7</v>
      </c>
      <c r="C1183" s="14">
        <v>988</v>
      </c>
    </row>
    <row r="1184" spans="1:3" x14ac:dyDescent="0.25">
      <c r="A1184" s="32" t="s">
        <v>246</v>
      </c>
      <c r="B1184" s="12">
        <v>7</v>
      </c>
      <c r="C1184" s="14">
        <v>989</v>
      </c>
    </row>
    <row r="1185" spans="1:3" x14ac:dyDescent="0.25">
      <c r="A1185" s="32" t="s">
        <v>246</v>
      </c>
      <c r="B1185" s="12">
        <v>7</v>
      </c>
      <c r="C1185" s="14">
        <v>990</v>
      </c>
    </row>
    <row r="1186" spans="1:3" x14ac:dyDescent="0.25">
      <c r="A1186" s="32" t="s">
        <v>247</v>
      </c>
      <c r="B1186" s="12">
        <v>7</v>
      </c>
      <c r="C1186" s="14">
        <v>991</v>
      </c>
    </row>
    <row r="1187" spans="1:3" x14ac:dyDescent="0.25">
      <c r="A1187" s="32" t="s">
        <v>247</v>
      </c>
      <c r="B1187" s="12">
        <v>7</v>
      </c>
      <c r="C1187" s="14">
        <v>992</v>
      </c>
    </row>
    <row r="1188" spans="1:3" x14ac:dyDescent="0.25">
      <c r="A1188" s="32" t="s">
        <v>247</v>
      </c>
      <c r="B1188" s="12">
        <v>7</v>
      </c>
      <c r="C1188" s="14">
        <v>993</v>
      </c>
    </row>
    <row r="1189" spans="1:3" x14ac:dyDescent="0.25">
      <c r="A1189" s="32" t="s">
        <v>247</v>
      </c>
      <c r="B1189" s="12">
        <v>7</v>
      </c>
      <c r="C1189" s="14">
        <v>994</v>
      </c>
    </row>
    <row r="1190" spans="1:3" x14ac:dyDescent="0.25">
      <c r="A1190" s="32" t="s">
        <v>247</v>
      </c>
      <c r="B1190" s="12">
        <v>7</v>
      </c>
      <c r="C1190" s="14">
        <v>995</v>
      </c>
    </row>
    <row r="1191" spans="1:3" x14ac:dyDescent="0.25">
      <c r="A1191" s="32" t="s">
        <v>243</v>
      </c>
      <c r="B1191" s="12">
        <v>7</v>
      </c>
      <c r="C1191" s="14">
        <v>996</v>
      </c>
    </row>
    <row r="1192" spans="1:3" x14ac:dyDescent="0.25">
      <c r="A1192" s="32" t="s">
        <v>243</v>
      </c>
      <c r="B1192" s="12">
        <v>7</v>
      </c>
      <c r="C1192" s="14">
        <v>997</v>
      </c>
    </row>
    <row r="1193" spans="1:3" x14ac:dyDescent="0.25">
      <c r="A1193" s="32" t="s">
        <v>243</v>
      </c>
      <c r="B1193" s="12">
        <v>7</v>
      </c>
      <c r="C1193" s="14">
        <v>998</v>
      </c>
    </row>
    <row r="1194" spans="1:3" x14ac:dyDescent="0.25">
      <c r="A1194" s="32" t="s">
        <v>248</v>
      </c>
      <c r="B1194" s="12">
        <v>7</v>
      </c>
      <c r="C1194" s="14">
        <v>999</v>
      </c>
    </row>
    <row r="1195" spans="1:3" x14ac:dyDescent="0.25">
      <c r="A1195" s="32" t="s">
        <v>248</v>
      </c>
      <c r="B1195" s="12">
        <v>7</v>
      </c>
      <c r="C1195" s="14">
        <v>1000</v>
      </c>
    </row>
    <row r="1196" spans="1:3" x14ac:dyDescent="0.25">
      <c r="A1196" s="32" t="s">
        <v>248</v>
      </c>
      <c r="B1196" s="12">
        <v>7</v>
      </c>
      <c r="C1196" s="14">
        <v>1001</v>
      </c>
    </row>
    <row r="1197" spans="1:3" x14ac:dyDescent="0.25">
      <c r="A1197" s="32" t="s">
        <v>248</v>
      </c>
      <c r="B1197" s="12">
        <v>7</v>
      </c>
      <c r="C1197" s="14">
        <v>1002</v>
      </c>
    </row>
    <row r="1198" spans="1:3" x14ac:dyDescent="0.25">
      <c r="A1198" s="32" t="s">
        <v>248</v>
      </c>
      <c r="B1198" s="12">
        <v>7</v>
      </c>
      <c r="C1198" s="14">
        <v>1003</v>
      </c>
    </row>
    <row r="1199" spans="1:3" x14ac:dyDescent="0.25">
      <c r="A1199" s="32" t="s">
        <v>248</v>
      </c>
      <c r="B1199" s="12">
        <v>7</v>
      </c>
      <c r="C1199" s="14">
        <v>1004</v>
      </c>
    </row>
    <row r="1200" spans="1:3" x14ac:dyDescent="0.25">
      <c r="A1200" s="32" t="s">
        <v>248</v>
      </c>
      <c r="B1200" s="12">
        <v>7</v>
      </c>
      <c r="C1200" s="14">
        <v>1005</v>
      </c>
    </row>
    <row r="1201" spans="1:3" x14ac:dyDescent="0.25">
      <c r="A1201" s="32" t="s">
        <v>248</v>
      </c>
      <c r="B1201" s="12">
        <v>7</v>
      </c>
      <c r="C1201" s="14">
        <v>1006</v>
      </c>
    </row>
    <row r="1202" spans="1:3" x14ac:dyDescent="0.25">
      <c r="A1202" s="32" t="s">
        <v>248</v>
      </c>
      <c r="B1202" s="12">
        <v>7</v>
      </c>
      <c r="C1202" s="14">
        <v>1007</v>
      </c>
    </row>
    <row r="1203" spans="1:3" x14ac:dyDescent="0.25">
      <c r="A1203" s="32" t="s">
        <v>249</v>
      </c>
      <c r="B1203" s="12">
        <v>7</v>
      </c>
      <c r="C1203" s="14">
        <v>1008</v>
      </c>
    </row>
    <row r="1204" spans="1:3" x14ac:dyDescent="0.25">
      <c r="A1204" s="32" t="s">
        <v>249</v>
      </c>
      <c r="B1204" s="12">
        <v>7</v>
      </c>
      <c r="C1204" s="14">
        <v>1010</v>
      </c>
    </row>
    <row r="1205" spans="1:3" x14ac:dyDescent="0.25">
      <c r="A1205" s="32" t="s">
        <v>249</v>
      </c>
      <c r="B1205" s="12">
        <v>7</v>
      </c>
      <c r="C1205" s="14">
        <v>1012</v>
      </c>
    </row>
    <row r="1206" spans="1:3" x14ac:dyDescent="0.25">
      <c r="A1206" s="32" t="s">
        <v>249</v>
      </c>
      <c r="B1206" s="12">
        <v>7</v>
      </c>
      <c r="C1206" s="14">
        <v>1013</v>
      </c>
    </row>
    <row r="1207" spans="1:3" x14ac:dyDescent="0.25">
      <c r="A1207" s="32" t="s">
        <v>250</v>
      </c>
      <c r="B1207" s="12">
        <v>7</v>
      </c>
      <c r="C1207" s="14">
        <v>1014</v>
      </c>
    </row>
    <row r="1208" spans="1:3" x14ac:dyDescent="0.25">
      <c r="A1208" s="32" t="s">
        <v>250</v>
      </c>
      <c r="B1208" s="12">
        <v>7</v>
      </c>
      <c r="C1208" s="14">
        <v>1015</v>
      </c>
    </row>
    <row r="1209" spans="1:3" x14ac:dyDescent="0.25">
      <c r="A1209" s="32" t="s">
        <v>250</v>
      </c>
      <c r="B1209" s="12">
        <v>7</v>
      </c>
      <c r="C1209" s="14">
        <v>1016</v>
      </c>
    </row>
    <row r="1210" spans="1:3" x14ac:dyDescent="0.25">
      <c r="A1210" s="32" t="s">
        <v>250</v>
      </c>
      <c r="B1210" s="12">
        <v>7</v>
      </c>
      <c r="C1210" s="14">
        <v>1017</v>
      </c>
    </row>
    <row r="1211" spans="1:3" x14ac:dyDescent="0.25">
      <c r="A1211" s="32" t="s">
        <v>250</v>
      </c>
      <c r="B1211" s="12">
        <v>7</v>
      </c>
      <c r="C1211" s="14">
        <v>1018</v>
      </c>
    </row>
    <row r="1212" spans="1:3" x14ac:dyDescent="0.25">
      <c r="A1212" s="32" t="s">
        <v>251</v>
      </c>
      <c r="B1212" s="12">
        <v>7</v>
      </c>
      <c r="C1212" s="14">
        <v>1019</v>
      </c>
    </row>
    <row r="1213" spans="1:3" x14ac:dyDescent="0.25">
      <c r="A1213" s="32" t="s">
        <v>251</v>
      </c>
      <c r="B1213" s="12">
        <v>7</v>
      </c>
      <c r="C1213" s="14">
        <v>1020</v>
      </c>
    </row>
    <row r="1214" spans="1:3" x14ac:dyDescent="0.25">
      <c r="A1214" s="32" t="s">
        <v>251</v>
      </c>
      <c r="B1214" s="12">
        <v>7</v>
      </c>
      <c r="C1214" s="14">
        <v>1021</v>
      </c>
    </row>
    <row r="1215" spans="1:3" x14ac:dyDescent="0.25">
      <c r="A1215" s="32" t="s">
        <v>248</v>
      </c>
      <c r="B1215" s="12">
        <v>7</v>
      </c>
      <c r="C1215" s="14">
        <v>1022</v>
      </c>
    </row>
    <row r="1216" spans="1:3" x14ac:dyDescent="0.25">
      <c r="A1216" s="32" t="s">
        <v>252</v>
      </c>
      <c r="B1216" s="12">
        <v>7</v>
      </c>
      <c r="C1216" s="14">
        <v>1024</v>
      </c>
    </row>
    <row r="1217" spans="1:3" x14ac:dyDescent="0.25">
      <c r="A1217" s="32" t="s">
        <v>252</v>
      </c>
      <c r="B1217" s="12">
        <v>7</v>
      </c>
      <c r="C1217" s="14">
        <v>1025</v>
      </c>
    </row>
    <row r="1218" spans="1:3" x14ac:dyDescent="0.25">
      <c r="A1218" s="32" t="s">
        <v>252</v>
      </c>
      <c r="B1218" s="12">
        <v>7</v>
      </c>
      <c r="C1218" s="14">
        <v>1026</v>
      </c>
    </row>
    <row r="1219" spans="1:3" x14ac:dyDescent="0.25">
      <c r="A1219" s="32" t="s">
        <v>252</v>
      </c>
      <c r="B1219" s="12">
        <v>7</v>
      </c>
      <c r="C1219" s="14">
        <v>1027</v>
      </c>
    </row>
    <row r="1220" spans="1:3" x14ac:dyDescent="0.25">
      <c r="A1220" s="32" t="s">
        <v>252</v>
      </c>
      <c r="B1220" s="12">
        <v>7</v>
      </c>
      <c r="C1220" s="14">
        <v>1028</v>
      </c>
    </row>
    <row r="1221" spans="1:3" x14ac:dyDescent="0.25">
      <c r="A1221" s="32" t="s">
        <v>253</v>
      </c>
      <c r="B1221" s="12">
        <v>7</v>
      </c>
      <c r="C1221" s="14">
        <v>1029</v>
      </c>
    </row>
    <row r="1222" spans="1:3" x14ac:dyDescent="0.25">
      <c r="A1222" s="32" t="s">
        <v>253</v>
      </c>
      <c r="B1222" s="12">
        <v>7</v>
      </c>
      <c r="C1222" s="14">
        <v>1030</v>
      </c>
    </row>
    <row r="1223" spans="1:3" x14ac:dyDescent="0.25">
      <c r="A1223" s="32" t="s">
        <v>253</v>
      </c>
      <c r="B1223" s="12">
        <v>7</v>
      </c>
      <c r="C1223" s="14">
        <v>1031</v>
      </c>
    </row>
    <row r="1224" spans="1:3" x14ac:dyDescent="0.25">
      <c r="A1224" s="32" t="s">
        <v>253</v>
      </c>
      <c r="B1224" s="12">
        <v>7</v>
      </c>
      <c r="C1224" s="14">
        <v>1032</v>
      </c>
    </row>
    <row r="1225" spans="1:3" x14ac:dyDescent="0.25">
      <c r="A1225" s="32" t="s">
        <v>253</v>
      </c>
      <c r="B1225" s="12">
        <v>7</v>
      </c>
      <c r="C1225" s="14">
        <v>1033</v>
      </c>
    </row>
    <row r="1226" spans="1:3" x14ac:dyDescent="0.25">
      <c r="A1226" s="32" t="s">
        <v>253</v>
      </c>
      <c r="B1226" s="12">
        <v>7</v>
      </c>
      <c r="C1226" s="14">
        <v>1034</v>
      </c>
    </row>
    <row r="1227" spans="1:3" x14ac:dyDescent="0.25">
      <c r="A1227" s="32" t="s">
        <v>254</v>
      </c>
      <c r="B1227" s="12">
        <v>7</v>
      </c>
      <c r="C1227" s="14">
        <v>1035</v>
      </c>
    </row>
    <row r="1228" spans="1:3" x14ac:dyDescent="0.25">
      <c r="A1228" s="32" t="s">
        <v>254</v>
      </c>
      <c r="B1228" s="12">
        <v>7</v>
      </c>
      <c r="C1228" s="14">
        <v>1036</v>
      </c>
    </row>
    <row r="1229" spans="1:3" x14ac:dyDescent="0.25">
      <c r="A1229" s="32" t="s">
        <v>254</v>
      </c>
      <c r="B1229" s="12">
        <v>7</v>
      </c>
      <c r="C1229" s="14">
        <v>1037</v>
      </c>
    </row>
    <row r="1230" spans="1:3" x14ac:dyDescent="0.25">
      <c r="A1230" s="32" t="s">
        <v>254</v>
      </c>
      <c r="B1230" s="12">
        <v>7</v>
      </c>
      <c r="C1230" s="14">
        <v>1038</v>
      </c>
    </row>
    <row r="1231" spans="1:3" x14ac:dyDescent="0.25">
      <c r="A1231" s="32" t="s">
        <v>254</v>
      </c>
      <c r="B1231" s="12">
        <v>7</v>
      </c>
      <c r="C1231" s="14">
        <v>1039</v>
      </c>
    </row>
    <row r="1232" spans="1:3" x14ac:dyDescent="0.25">
      <c r="A1232" s="32" t="s">
        <v>255</v>
      </c>
      <c r="B1232" s="12">
        <v>7</v>
      </c>
      <c r="C1232" s="14">
        <v>1040</v>
      </c>
    </row>
    <row r="1233" spans="1:3" x14ac:dyDescent="0.25">
      <c r="A1233" s="32" t="s">
        <v>255</v>
      </c>
      <c r="B1233" s="12">
        <v>7</v>
      </c>
      <c r="C1233" s="14">
        <v>1041</v>
      </c>
    </row>
    <row r="1234" spans="1:3" x14ac:dyDescent="0.25">
      <c r="A1234" s="32" t="s">
        <v>255</v>
      </c>
      <c r="B1234" s="12">
        <v>7</v>
      </c>
      <c r="C1234" s="14">
        <v>1043</v>
      </c>
    </row>
    <row r="1235" spans="1:3" x14ac:dyDescent="0.25">
      <c r="A1235" s="32" t="s">
        <v>255</v>
      </c>
      <c r="B1235" s="12">
        <v>7</v>
      </c>
      <c r="C1235" s="14">
        <v>1044</v>
      </c>
    </row>
    <row r="1236" spans="1:3" x14ac:dyDescent="0.25">
      <c r="A1236" s="32" t="s">
        <v>255</v>
      </c>
      <c r="B1236" s="12">
        <v>7</v>
      </c>
      <c r="C1236" s="14">
        <v>1045</v>
      </c>
    </row>
    <row r="1237" spans="1:3" x14ac:dyDescent="0.25">
      <c r="A1237" s="32" t="s">
        <v>256</v>
      </c>
      <c r="B1237" s="12">
        <v>7</v>
      </c>
      <c r="C1237" s="14">
        <v>1046</v>
      </c>
    </row>
    <row r="1238" spans="1:3" x14ac:dyDescent="0.25">
      <c r="A1238" s="32" t="s">
        <v>256</v>
      </c>
      <c r="B1238" s="12">
        <v>7</v>
      </c>
      <c r="C1238" s="14">
        <v>1047</v>
      </c>
    </row>
    <row r="1239" spans="1:3" x14ac:dyDescent="0.25">
      <c r="A1239" s="32" t="s">
        <v>256</v>
      </c>
      <c r="B1239" s="12">
        <v>7</v>
      </c>
      <c r="C1239" s="14">
        <v>1048</v>
      </c>
    </row>
    <row r="1240" spans="1:3" x14ac:dyDescent="0.25">
      <c r="A1240" s="32" t="s">
        <v>256</v>
      </c>
      <c r="B1240" s="12">
        <v>7</v>
      </c>
      <c r="C1240" s="14">
        <v>1049</v>
      </c>
    </row>
    <row r="1241" spans="1:3" x14ac:dyDescent="0.25">
      <c r="A1241" s="32" t="s">
        <v>256</v>
      </c>
      <c r="B1241" s="12">
        <v>7</v>
      </c>
      <c r="C1241" s="14">
        <v>1050</v>
      </c>
    </row>
    <row r="1242" spans="1:3" x14ac:dyDescent="0.25">
      <c r="A1242" s="32" t="s">
        <v>257</v>
      </c>
      <c r="B1242" s="12">
        <v>7</v>
      </c>
      <c r="C1242" s="14">
        <v>1051</v>
      </c>
    </row>
    <row r="1243" spans="1:3" x14ac:dyDescent="0.25">
      <c r="A1243" s="32" t="s">
        <v>257</v>
      </c>
      <c r="B1243" s="12">
        <v>7</v>
      </c>
      <c r="C1243" s="14">
        <v>1052</v>
      </c>
    </row>
    <row r="1244" spans="1:3" x14ac:dyDescent="0.25">
      <c r="A1244" s="32" t="s">
        <v>257</v>
      </c>
      <c r="B1244" s="12">
        <v>7</v>
      </c>
      <c r="C1244" s="14">
        <v>1053</v>
      </c>
    </row>
    <row r="1245" spans="1:3" x14ac:dyDescent="0.25">
      <c r="A1245" s="32" t="s">
        <v>257</v>
      </c>
      <c r="B1245" s="12">
        <v>7</v>
      </c>
      <c r="C1245" s="14">
        <v>1054</v>
      </c>
    </row>
    <row r="1246" spans="1:3" x14ac:dyDescent="0.25">
      <c r="A1246" s="32" t="s">
        <v>257</v>
      </c>
      <c r="B1246" s="12">
        <v>7</v>
      </c>
      <c r="C1246" s="14">
        <v>1055</v>
      </c>
    </row>
    <row r="1247" spans="1:3" x14ac:dyDescent="0.25">
      <c r="A1247" s="32" t="s">
        <v>258</v>
      </c>
      <c r="B1247" s="12">
        <v>7</v>
      </c>
      <c r="C1247" s="14">
        <v>1056</v>
      </c>
    </row>
    <row r="1248" spans="1:3" x14ac:dyDescent="0.25">
      <c r="A1248" s="32" t="s">
        <v>258</v>
      </c>
      <c r="B1248" s="12">
        <v>7</v>
      </c>
      <c r="C1248" s="14">
        <v>1057</v>
      </c>
    </row>
    <row r="1249" spans="1:3" x14ac:dyDescent="0.25">
      <c r="A1249" s="32" t="s">
        <v>258</v>
      </c>
      <c r="B1249" s="12">
        <v>7</v>
      </c>
      <c r="C1249" s="14">
        <v>1058</v>
      </c>
    </row>
    <row r="1250" spans="1:3" x14ac:dyDescent="0.25">
      <c r="A1250" s="32" t="s">
        <v>258</v>
      </c>
      <c r="B1250" s="12">
        <v>7</v>
      </c>
      <c r="C1250" s="14">
        <v>1060</v>
      </c>
    </row>
    <row r="1251" spans="1:3" x14ac:dyDescent="0.25">
      <c r="A1251" s="32" t="s">
        <v>259</v>
      </c>
      <c r="B1251" s="12">
        <v>7</v>
      </c>
      <c r="C1251" s="14">
        <v>1061</v>
      </c>
    </row>
    <row r="1252" spans="1:3" x14ac:dyDescent="0.25">
      <c r="A1252" s="32" t="s">
        <v>259</v>
      </c>
      <c r="B1252" s="12">
        <v>7</v>
      </c>
      <c r="C1252" s="14">
        <v>1062</v>
      </c>
    </row>
    <row r="1253" spans="1:3" x14ac:dyDescent="0.25">
      <c r="A1253" s="32" t="s">
        <v>259</v>
      </c>
      <c r="B1253" s="12">
        <v>7</v>
      </c>
      <c r="C1253" s="14">
        <v>1063</v>
      </c>
    </row>
    <row r="1254" spans="1:3" x14ac:dyDescent="0.25">
      <c r="A1254" s="32" t="s">
        <v>259</v>
      </c>
      <c r="B1254" s="12">
        <v>7</v>
      </c>
      <c r="C1254" s="14">
        <v>1064</v>
      </c>
    </row>
    <row r="1255" spans="1:3" x14ac:dyDescent="0.25">
      <c r="A1255" s="32" t="s">
        <v>260</v>
      </c>
      <c r="B1255" s="12">
        <v>7</v>
      </c>
      <c r="C1255" s="14">
        <v>1065</v>
      </c>
    </row>
    <row r="1256" spans="1:3" x14ac:dyDescent="0.25">
      <c r="A1256" s="32" t="s">
        <v>260</v>
      </c>
      <c r="B1256" s="12">
        <v>7</v>
      </c>
      <c r="C1256" s="14">
        <v>1066</v>
      </c>
    </row>
    <row r="1257" spans="1:3" x14ac:dyDescent="0.25">
      <c r="A1257" s="32" t="s">
        <v>260</v>
      </c>
      <c r="B1257" s="12">
        <v>7</v>
      </c>
      <c r="C1257" s="14">
        <v>1067</v>
      </c>
    </row>
    <row r="1258" spans="1:3" x14ac:dyDescent="0.25">
      <c r="A1258" s="32" t="s">
        <v>260</v>
      </c>
      <c r="B1258" s="12">
        <v>7</v>
      </c>
      <c r="C1258" s="14">
        <v>1068</v>
      </c>
    </row>
    <row r="1259" spans="1:3" x14ac:dyDescent="0.25">
      <c r="A1259" s="32" t="s">
        <v>261</v>
      </c>
      <c r="B1259" s="12">
        <v>7</v>
      </c>
      <c r="C1259" s="14">
        <v>1069</v>
      </c>
    </row>
    <row r="1260" spans="1:3" x14ac:dyDescent="0.25">
      <c r="A1260" s="32" t="s">
        <v>261</v>
      </c>
      <c r="B1260" s="12">
        <v>7</v>
      </c>
      <c r="C1260" s="14">
        <v>1070</v>
      </c>
    </row>
    <row r="1261" spans="1:3" x14ac:dyDescent="0.25">
      <c r="A1261" s="32" t="s">
        <v>261</v>
      </c>
      <c r="B1261" s="12">
        <v>7</v>
      </c>
      <c r="C1261" s="14">
        <v>1071</v>
      </c>
    </row>
    <row r="1262" spans="1:3" x14ac:dyDescent="0.25">
      <c r="A1262" s="32" t="s">
        <v>261</v>
      </c>
      <c r="B1262" s="12">
        <v>7</v>
      </c>
      <c r="C1262" s="14">
        <v>1072</v>
      </c>
    </row>
    <row r="1263" spans="1:3" x14ac:dyDescent="0.25">
      <c r="A1263" s="32" t="s">
        <v>261</v>
      </c>
      <c r="B1263" s="12">
        <v>7</v>
      </c>
      <c r="C1263" s="14">
        <v>1073</v>
      </c>
    </row>
    <row r="1264" spans="1:3" x14ac:dyDescent="0.25">
      <c r="A1264" s="32" t="s">
        <v>262</v>
      </c>
      <c r="B1264" s="12">
        <v>7</v>
      </c>
      <c r="C1264" s="14">
        <v>1076</v>
      </c>
    </row>
    <row r="1265" spans="1:3" x14ac:dyDescent="0.25">
      <c r="A1265" s="32" t="s">
        <v>262</v>
      </c>
      <c r="B1265" s="12">
        <v>7</v>
      </c>
      <c r="C1265" s="14">
        <v>1077</v>
      </c>
    </row>
    <row r="1266" spans="1:3" x14ac:dyDescent="0.25">
      <c r="A1266" s="32" t="s">
        <v>263</v>
      </c>
      <c r="B1266" s="12">
        <v>7</v>
      </c>
      <c r="C1266" s="14">
        <v>1078</v>
      </c>
    </row>
    <row r="1267" spans="1:3" x14ac:dyDescent="0.25">
      <c r="A1267" s="32" t="s">
        <v>263</v>
      </c>
      <c r="B1267" s="12">
        <v>7</v>
      </c>
      <c r="C1267" s="14">
        <v>1079</v>
      </c>
    </row>
    <row r="1268" spans="1:3" x14ac:dyDescent="0.25">
      <c r="A1268" s="32" t="s">
        <v>263</v>
      </c>
      <c r="B1268" s="12">
        <v>7</v>
      </c>
      <c r="C1268" s="14">
        <v>1080</v>
      </c>
    </row>
    <row r="1269" spans="1:3" x14ac:dyDescent="0.25">
      <c r="A1269" s="32" t="s">
        <v>264</v>
      </c>
      <c r="B1269" s="12">
        <v>7</v>
      </c>
      <c r="C1269" s="14">
        <v>1081</v>
      </c>
    </row>
    <row r="1270" spans="1:3" x14ac:dyDescent="0.25">
      <c r="A1270" s="32" t="s">
        <v>264</v>
      </c>
      <c r="B1270" s="12">
        <v>7</v>
      </c>
      <c r="C1270" s="14">
        <v>1082</v>
      </c>
    </row>
    <row r="1271" spans="1:3" x14ac:dyDescent="0.25">
      <c r="A1271" s="32" t="s">
        <v>264</v>
      </c>
      <c r="B1271" s="12">
        <v>7</v>
      </c>
      <c r="C1271" s="14">
        <v>1083</v>
      </c>
    </row>
    <row r="1272" spans="1:3" x14ac:dyDescent="0.25">
      <c r="A1272" s="32" t="s">
        <v>264</v>
      </c>
      <c r="B1272" s="12">
        <v>7</v>
      </c>
      <c r="C1272" s="14">
        <v>1084</v>
      </c>
    </row>
    <row r="1273" spans="1:3" x14ac:dyDescent="0.25">
      <c r="A1273" s="32" t="s">
        <v>265</v>
      </c>
      <c r="B1273" s="12">
        <v>7</v>
      </c>
      <c r="C1273" s="14">
        <v>1085</v>
      </c>
    </row>
    <row r="1274" spans="1:3" x14ac:dyDescent="0.25">
      <c r="A1274" s="32" t="s">
        <v>265</v>
      </c>
      <c r="B1274" s="12">
        <v>7</v>
      </c>
      <c r="C1274" s="14">
        <v>1086</v>
      </c>
    </row>
    <row r="1275" spans="1:3" x14ac:dyDescent="0.25">
      <c r="A1275" s="32" t="s">
        <v>265</v>
      </c>
      <c r="B1275" s="12">
        <v>7</v>
      </c>
      <c r="C1275" s="14">
        <v>1087</v>
      </c>
    </row>
    <row r="1276" spans="1:3" x14ac:dyDescent="0.25">
      <c r="A1276" s="32" t="s">
        <v>265</v>
      </c>
      <c r="B1276" s="12">
        <v>7</v>
      </c>
      <c r="C1276" s="14">
        <v>1088</v>
      </c>
    </row>
    <row r="1277" spans="1:3" x14ac:dyDescent="0.25">
      <c r="A1277" s="32" t="s">
        <v>265</v>
      </c>
      <c r="B1277" s="12">
        <v>7</v>
      </c>
      <c r="C1277" s="14">
        <v>1089</v>
      </c>
    </row>
    <row r="1278" spans="1:3" x14ac:dyDescent="0.25">
      <c r="A1278" s="32" t="s">
        <v>266</v>
      </c>
      <c r="B1278" s="12">
        <v>7</v>
      </c>
      <c r="C1278" s="14">
        <v>1091</v>
      </c>
    </row>
    <row r="1279" spans="1:3" x14ac:dyDescent="0.25">
      <c r="A1279" s="32" t="s">
        <v>266</v>
      </c>
      <c r="B1279" s="12">
        <v>7</v>
      </c>
      <c r="C1279" s="14">
        <v>1092</v>
      </c>
    </row>
    <row r="1280" spans="1:3" x14ac:dyDescent="0.25">
      <c r="A1280" s="32" t="s">
        <v>266</v>
      </c>
      <c r="B1280" s="12">
        <v>7</v>
      </c>
      <c r="C1280" s="14">
        <v>1093</v>
      </c>
    </row>
    <row r="1281" spans="1:3" x14ac:dyDescent="0.25">
      <c r="A1281" s="32" t="s">
        <v>266</v>
      </c>
      <c r="B1281" s="12">
        <v>7</v>
      </c>
      <c r="C1281" s="14">
        <v>1094</v>
      </c>
    </row>
    <row r="1282" spans="1:3" x14ac:dyDescent="0.25">
      <c r="A1282" s="32" t="s">
        <v>266</v>
      </c>
      <c r="B1282" s="12">
        <v>7</v>
      </c>
      <c r="C1282" s="14">
        <v>1095</v>
      </c>
    </row>
    <row r="1283" spans="1:3" x14ac:dyDescent="0.25">
      <c r="A1283" s="32" t="s">
        <v>266</v>
      </c>
      <c r="B1283" s="12">
        <v>7</v>
      </c>
      <c r="C1283" s="14">
        <v>1096</v>
      </c>
    </row>
    <row r="1284" spans="1:3" x14ac:dyDescent="0.25">
      <c r="A1284" s="32" t="s">
        <v>266</v>
      </c>
      <c r="B1284" s="12">
        <v>7</v>
      </c>
      <c r="C1284" s="14">
        <v>1097</v>
      </c>
    </row>
    <row r="1285" spans="1:3" x14ac:dyDescent="0.25">
      <c r="A1285" s="32" t="s">
        <v>266</v>
      </c>
      <c r="B1285" s="12">
        <v>7</v>
      </c>
      <c r="C1285" s="14">
        <v>1098</v>
      </c>
    </row>
    <row r="1286" spans="1:3" x14ac:dyDescent="0.25">
      <c r="A1286" s="32" t="s">
        <v>266</v>
      </c>
      <c r="B1286" s="12">
        <v>7</v>
      </c>
      <c r="C1286" s="14">
        <v>1099</v>
      </c>
    </row>
    <row r="1287" spans="1:3" x14ac:dyDescent="0.25">
      <c r="A1287" s="32" t="s">
        <v>267</v>
      </c>
      <c r="B1287" s="12">
        <v>7</v>
      </c>
      <c r="C1287" s="14">
        <v>1100</v>
      </c>
    </row>
    <row r="1288" spans="1:3" x14ac:dyDescent="0.25">
      <c r="A1288" s="32" t="s">
        <v>267</v>
      </c>
      <c r="B1288" s="12">
        <v>7</v>
      </c>
      <c r="C1288" s="14">
        <v>1101</v>
      </c>
    </row>
    <row r="1289" spans="1:3" x14ac:dyDescent="0.25">
      <c r="A1289" s="32" t="s">
        <v>267</v>
      </c>
      <c r="B1289" s="12">
        <v>7</v>
      </c>
      <c r="C1289" s="14">
        <v>1102</v>
      </c>
    </row>
    <row r="1290" spans="1:3" x14ac:dyDescent="0.25">
      <c r="A1290" s="32" t="s">
        <v>267</v>
      </c>
      <c r="B1290" s="12">
        <v>7</v>
      </c>
      <c r="C1290" s="14">
        <v>1103</v>
      </c>
    </row>
    <row r="1291" spans="1:3" x14ac:dyDescent="0.25">
      <c r="A1291" s="32" t="s">
        <v>267</v>
      </c>
      <c r="B1291" s="12">
        <v>7</v>
      </c>
      <c r="C1291" s="14">
        <v>1104</v>
      </c>
    </row>
    <row r="1292" spans="1:3" x14ac:dyDescent="0.25">
      <c r="A1292" s="32" t="s">
        <v>267</v>
      </c>
      <c r="B1292" s="12">
        <v>7</v>
      </c>
      <c r="C1292" s="14">
        <v>1105</v>
      </c>
    </row>
    <row r="1293" spans="1:3" x14ac:dyDescent="0.25">
      <c r="A1293" s="32" t="s">
        <v>268</v>
      </c>
      <c r="B1293" s="12">
        <v>7</v>
      </c>
      <c r="C1293" s="14">
        <v>1106</v>
      </c>
    </row>
    <row r="1294" spans="1:3" x14ac:dyDescent="0.25">
      <c r="A1294" s="32" t="s">
        <v>268</v>
      </c>
      <c r="B1294" s="12">
        <v>7</v>
      </c>
      <c r="C1294" s="14">
        <v>1107</v>
      </c>
    </row>
    <row r="1295" spans="1:3" x14ac:dyDescent="0.25">
      <c r="A1295" s="32" t="s">
        <v>268</v>
      </c>
      <c r="B1295" s="12">
        <v>7</v>
      </c>
      <c r="C1295" s="14">
        <v>1108</v>
      </c>
    </row>
    <row r="1296" spans="1:3" x14ac:dyDescent="0.25">
      <c r="A1296" s="32" t="s">
        <v>268</v>
      </c>
      <c r="B1296" s="12">
        <v>7</v>
      </c>
      <c r="C1296" s="14">
        <v>1109</v>
      </c>
    </row>
    <row r="1297" spans="1:3" x14ac:dyDescent="0.25">
      <c r="A1297" s="32" t="s">
        <v>268</v>
      </c>
      <c r="B1297" s="12">
        <v>7</v>
      </c>
      <c r="C1297" s="14">
        <v>1110</v>
      </c>
    </row>
    <row r="1298" spans="1:3" x14ac:dyDescent="0.25">
      <c r="A1298" s="32" t="s">
        <v>268</v>
      </c>
      <c r="B1298" s="12">
        <v>7</v>
      </c>
      <c r="C1298" s="14">
        <v>1111</v>
      </c>
    </row>
    <row r="1299" spans="1:3" x14ac:dyDescent="0.25">
      <c r="A1299" s="32" t="s">
        <v>269</v>
      </c>
      <c r="B1299" s="12">
        <v>7</v>
      </c>
      <c r="C1299" s="14">
        <v>1112</v>
      </c>
    </row>
    <row r="1300" spans="1:3" x14ac:dyDescent="0.25">
      <c r="A1300" s="32" t="s">
        <v>269</v>
      </c>
      <c r="B1300" s="12">
        <v>7</v>
      </c>
      <c r="C1300" s="14">
        <v>1113</v>
      </c>
    </row>
    <row r="1301" spans="1:3" x14ac:dyDescent="0.25">
      <c r="A1301" s="32" t="s">
        <v>270</v>
      </c>
      <c r="B1301" s="12">
        <v>7</v>
      </c>
      <c r="C1301" s="14">
        <v>1114</v>
      </c>
    </row>
    <row r="1302" spans="1:3" x14ac:dyDescent="0.25">
      <c r="A1302" s="32" t="s">
        <v>270</v>
      </c>
      <c r="B1302" s="12">
        <v>7</v>
      </c>
      <c r="C1302" s="14">
        <v>1115</v>
      </c>
    </row>
    <row r="1303" spans="1:3" x14ac:dyDescent="0.25">
      <c r="A1303" s="32" t="s">
        <v>270</v>
      </c>
      <c r="B1303" s="12">
        <v>7</v>
      </c>
      <c r="C1303" s="14">
        <v>1116</v>
      </c>
    </row>
    <row r="1304" spans="1:3" x14ac:dyDescent="0.25">
      <c r="A1304" s="32" t="s">
        <v>271</v>
      </c>
      <c r="B1304" s="12">
        <v>7</v>
      </c>
      <c r="C1304" s="14">
        <v>1117</v>
      </c>
    </row>
    <row r="1305" spans="1:3" x14ac:dyDescent="0.25">
      <c r="A1305" s="32" t="s">
        <v>271</v>
      </c>
      <c r="B1305" s="12">
        <v>7</v>
      </c>
      <c r="C1305" s="14">
        <v>1118</v>
      </c>
    </row>
    <row r="1306" spans="1:3" x14ac:dyDescent="0.25">
      <c r="A1306" s="32" t="s">
        <v>271</v>
      </c>
      <c r="B1306" s="12">
        <v>7</v>
      </c>
      <c r="C1306" s="14">
        <v>1119</v>
      </c>
    </row>
    <row r="1307" spans="1:3" x14ac:dyDescent="0.25">
      <c r="A1307" s="32" t="s">
        <v>272</v>
      </c>
      <c r="B1307" s="12">
        <v>7</v>
      </c>
      <c r="C1307" s="14">
        <v>1120</v>
      </c>
    </row>
    <row r="1308" spans="1:3" x14ac:dyDescent="0.25">
      <c r="A1308" s="32" t="s">
        <v>272</v>
      </c>
      <c r="B1308" s="12">
        <v>7</v>
      </c>
      <c r="C1308" s="14">
        <v>1121</v>
      </c>
    </row>
    <row r="1309" spans="1:3" x14ac:dyDescent="0.25">
      <c r="A1309" s="32" t="s">
        <v>272</v>
      </c>
      <c r="B1309" s="12">
        <v>7</v>
      </c>
      <c r="C1309" s="14">
        <v>1122</v>
      </c>
    </row>
    <row r="1310" spans="1:3" x14ac:dyDescent="0.25">
      <c r="A1310" s="32" t="s">
        <v>272</v>
      </c>
      <c r="B1310" s="12">
        <v>7</v>
      </c>
      <c r="C1310" s="14">
        <v>1123</v>
      </c>
    </row>
    <row r="1311" spans="1:3" x14ac:dyDescent="0.25">
      <c r="A1311" s="32" t="s">
        <v>272</v>
      </c>
      <c r="B1311" s="12">
        <v>7</v>
      </c>
      <c r="C1311" s="14">
        <v>1124</v>
      </c>
    </row>
    <row r="1312" spans="1:3" x14ac:dyDescent="0.25">
      <c r="A1312" s="32" t="s">
        <v>273</v>
      </c>
      <c r="B1312" s="12">
        <v>7</v>
      </c>
      <c r="C1312" s="14">
        <v>1125</v>
      </c>
    </row>
    <row r="1313" spans="1:3" x14ac:dyDescent="0.25">
      <c r="A1313" s="32" t="s">
        <v>273</v>
      </c>
      <c r="B1313" s="12">
        <v>7</v>
      </c>
      <c r="C1313" s="14">
        <v>1126</v>
      </c>
    </row>
    <row r="1314" spans="1:3" x14ac:dyDescent="0.25">
      <c r="A1314" s="32" t="s">
        <v>274</v>
      </c>
      <c r="B1314" s="12">
        <v>7</v>
      </c>
      <c r="C1314" s="14">
        <v>1136</v>
      </c>
    </row>
    <row r="1315" spans="1:3" x14ac:dyDescent="0.25">
      <c r="A1315" s="32" t="s">
        <v>274</v>
      </c>
      <c r="B1315" s="12">
        <v>7</v>
      </c>
      <c r="C1315" s="14">
        <v>1137</v>
      </c>
    </row>
    <row r="1316" spans="1:3" x14ac:dyDescent="0.25">
      <c r="A1316" s="32" t="s">
        <v>274</v>
      </c>
      <c r="B1316" s="12">
        <v>7</v>
      </c>
      <c r="C1316" s="14">
        <v>1138</v>
      </c>
    </row>
    <row r="1317" spans="1:3" x14ac:dyDescent="0.25">
      <c r="A1317" s="32" t="s">
        <v>274</v>
      </c>
      <c r="B1317" s="12">
        <v>7</v>
      </c>
      <c r="C1317" s="14">
        <v>1139</v>
      </c>
    </row>
    <row r="1318" spans="1:3" x14ac:dyDescent="0.25">
      <c r="A1318" s="32" t="s">
        <v>274</v>
      </c>
      <c r="B1318" s="12">
        <v>7</v>
      </c>
      <c r="C1318" s="14">
        <v>1140</v>
      </c>
    </row>
    <row r="1319" spans="1:3" x14ac:dyDescent="0.25">
      <c r="A1319" s="32" t="s">
        <v>274</v>
      </c>
      <c r="B1319" s="12">
        <v>7</v>
      </c>
      <c r="C1319" s="14">
        <v>1141</v>
      </c>
    </row>
    <row r="1320" spans="1:3" x14ac:dyDescent="0.25">
      <c r="A1320" s="32" t="s">
        <v>275</v>
      </c>
      <c r="B1320" s="12">
        <v>7</v>
      </c>
      <c r="C1320" s="14">
        <v>1142</v>
      </c>
    </row>
    <row r="1321" spans="1:3" x14ac:dyDescent="0.25">
      <c r="A1321" s="32" t="s">
        <v>275</v>
      </c>
      <c r="B1321" s="12">
        <v>7</v>
      </c>
      <c r="C1321" s="14">
        <v>1143</v>
      </c>
    </row>
    <row r="1322" spans="1:3" x14ac:dyDescent="0.25">
      <c r="A1322" s="32" t="s">
        <v>275</v>
      </c>
      <c r="B1322" s="12">
        <v>7</v>
      </c>
      <c r="C1322" s="14">
        <v>1144</v>
      </c>
    </row>
    <row r="1323" spans="1:3" x14ac:dyDescent="0.25">
      <c r="A1323" s="32" t="s">
        <v>275</v>
      </c>
      <c r="B1323" s="12">
        <v>7</v>
      </c>
      <c r="C1323" s="14">
        <v>1145</v>
      </c>
    </row>
    <row r="1324" spans="1:3" x14ac:dyDescent="0.25">
      <c r="A1324" s="32" t="s">
        <v>275</v>
      </c>
      <c r="B1324" s="12">
        <v>7</v>
      </c>
      <c r="C1324" s="14">
        <v>1146</v>
      </c>
    </row>
    <row r="1325" spans="1:3" x14ac:dyDescent="0.25">
      <c r="A1325" s="32" t="s">
        <v>276</v>
      </c>
      <c r="B1325" s="12">
        <v>7</v>
      </c>
      <c r="C1325" s="14">
        <v>1147</v>
      </c>
    </row>
    <row r="1326" spans="1:3" x14ac:dyDescent="0.25">
      <c r="A1326" s="32" t="s">
        <v>276</v>
      </c>
      <c r="B1326" s="12">
        <v>7</v>
      </c>
      <c r="C1326" s="14">
        <v>1148</v>
      </c>
    </row>
    <row r="1327" spans="1:3" x14ac:dyDescent="0.25">
      <c r="A1327" s="32" t="s">
        <v>276</v>
      </c>
      <c r="B1327" s="12">
        <v>7</v>
      </c>
      <c r="C1327" s="14">
        <v>1149</v>
      </c>
    </row>
    <row r="1328" spans="1:3" x14ac:dyDescent="0.25">
      <c r="A1328" s="32" t="s">
        <v>276</v>
      </c>
      <c r="B1328" s="12">
        <v>7</v>
      </c>
      <c r="C1328" s="14">
        <v>1150</v>
      </c>
    </row>
    <row r="1329" spans="1:3" x14ac:dyDescent="0.25">
      <c r="A1329" s="32" t="s">
        <v>274</v>
      </c>
      <c r="B1329" s="12">
        <v>7</v>
      </c>
      <c r="C1329" s="14">
        <v>1151</v>
      </c>
    </row>
    <row r="1330" spans="1:3" x14ac:dyDescent="0.25">
      <c r="A1330" s="32" t="s">
        <v>222</v>
      </c>
      <c r="B1330" s="12">
        <v>7</v>
      </c>
      <c r="C1330" s="14">
        <v>1152</v>
      </c>
    </row>
    <row r="1331" spans="1:3" x14ac:dyDescent="0.25">
      <c r="A1331" s="32" t="s">
        <v>223</v>
      </c>
      <c r="B1331" s="12">
        <v>7</v>
      </c>
      <c r="C1331" s="14">
        <v>1153</v>
      </c>
    </row>
    <row r="1332" spans="1:3" x14ac:dyDescent="0.25">
      <c r="A1332" s="32" t="s">
        <v>223</v>
      </c>
      <c r="B1332" s="12">
        <v>7</v>
      </c>
      <c r="C1332" s="14">
        <v>1154</v>
      </c>
    </row>
    <row r="1333" spans="1:3" x14ac:dyDescent="0.25">
      <c r="A1333" s="32" t="s">
        <v>223</v>
      </c>
      <c r="B1333" s="12">
        <v>7</v>
      </c>
      <c r="C1333" s="14">
        <v>1155</v>
      </c>
    </row>
    <row r="1334" spans="1:3" x14ac:dyDescent="0.25">
      <c r="A1334" s="32" t="s">
        <v>223</v>
      </c>
      <c r="B1334" s="12">
        <v>7</v>
      </c>
      <c r="C1334" s="14">
        <v>1156</v>
      </c>
    </row>
    <row r="1335" spans="1:3" x14ac:dyDescent="0.25">
      <c r="A1335" s="32" t="s">
        <v>223</v>
      </c>
      <c r="B1335" s="12">
        <v>7</v>
      </c>
      <c r="C1335" s="14">
        <v>1157</v>
      </c>
    </row>
    <row r="1336" spans="1:3" x14ac:dyDescent="0.25">
      <c r="A1336" s="32" t="s">
        <v>222</v>
      </c>
      <c r="B1336" s="12">
        <v>7</v>
      </c>
      <c r="C1336" s="14">
        <v>1158</v>
      </c>
    </row>
    <row r="1337" spans="1:3" x14ac:dyDescent="0.25">
      <c r="A1337" s="32" t="s">
        <v>277</v>
      </c>
      <c r="B1337" s="12">
        <v>7</v>
      </c>
      <c r="C1337" s="14">
        <v>1159</v>
      </c>
    </row>
    <row r="1338" spans="1:3" x14ac:dyDescent="0.25">
      <c r="A1338" s="32" t="s">
        <v>277</v>
      </c>
      <c r="B1338" s="12">
        <v>7</v>
      </c>
      <c r="C1338" s="14">
        <v>1160</v>
      </c>
    </row>
    <row r="1339" spans="1:3" x14ac:dyDescent="0.25">
      <c r="A1339" s="32" t="s">
        <v>277</v>
      </c>
      <c r="B1339" s="12">
        <v>7</v>
      </c>
      <c r="C1339" s="14">
        <v>1161</v>
      </c>
    </row>
    <row r="1340" spans="1:3" x14ac:dyDescent="0.25">
      <c r="A1340" s="32" t="s">
        <v>271</v>
      </c>
      <c r="B1340" s="12">
        <v>7</v>
      </c>
      <c r="C1340" s="14">
        <v>1162</v>
      </c>
    </row>
    <row r="1341" spans="1:3" x14ac:dyDescent="0.25">
      <c r="A1341" s="32" t="s">
        <v>229</v>
      </c>
      <c r="B1341" s="12">
        <v>7</v>
      </c>
      <c r="C1341" s="14">
        <v>1163</v>
      </c>
    </row>
    <row r="1342" spans="1:3" x14ac:dyDescent="0.25">
      <c r="A1342" s="32" t="s">
        <v>229</v>
      </c>
      <c r="B1342" s="12">
        <v>7</v>
      </c>
      <c r="C1342" s="14">
        <v>1164</v>
      </c>
    </row>
    <row r="1343" spans="1:3" x14ac:dyDescent="0.25">
      <c r="A1343" s="32" t="s">
        <v>236</v>
      </c>
      <c r="B1343" s="12">
        <v>7</v>
      </c>
      <c r="C1343" s="14">
        <v>1165</v>
      </c>
    </row>
    <row r="1344" spans="1:3" x14ac:dyDescent="0.25">
      <c r="A1344" s="32" t="s">
        <v>236</v>
      </c>
      <c r="B1344" s="12">
        <v>7</v>
      </c>
      <c r="C1344" s="14">
        <v>1166</v>
      </c>
    </row>
    <row r="1345" spans="1:3" x14ac:dyDescent="0.25">
      <c r="A1345" s="32" t="s">
        <v>236</v>
      </c>
      <c r="B1345" s="12">
        <v>7</v>
      </c>
      <c r="C1345" s="14">
        <v>1167</v>
      </c>
    </row>
    <row r="1346" spans="1:3" x14ac:dyDescent="0.25">
      <c r="A1346" s="32" t="s">
        <v>236</v>
      </c>
      <c r="B1346" s="12">
        <v>7</v>
      </c>
      <c r="C1346" s="14">
        <v>1168</v>
      </c>
    </row>
    <row r="1347" spans="1:3" x14ac:dyDescent="0.25">
      <c r="A1347" s="32" t="s">
        <v>236</v>
      </c>
      <c r="B1347" s="12">
        <v>7</v>
      </c>
      <c r="C1347" s="14">
        <v>1169</v>
      </c>
    </row>
    <row r="1348" spans="1:3" x14ac:dyDescent="0.25">
      <c r="A1348" s="32" t="s">
        <v>236</v>
      </c>
      <c r="B1348" s="12">
        <v>7</v>
      </c>
      <c r="C1348" s="14">
        <v>1170</v>
      </c>
    </row>
    <row r="1349" spans="1:3" x14ac:dyDescent="0.25">
      <c r="A1349" s="32" t="s">
        <v>278</v>
      </c>
      <c r="B1349" s="12">
        <v>7</v>
      </c>
      <c r="C1349" s="14">
        <v>1171</v>
      </c>
    </row>
    <row r="1350" spans="1:3" x14ac:dyDescent="0.25">
      <c r="A1350" s="32" t="s">
        <v>278</v>
      </c>
      <c r="B1350" s="12">
        <v>7</v>
      </c>
      <c r="C1350" s="14">
        <v>1172</v>
      </c>
    </row>
    <row r="1351" spans="1:3" x14ac:dyDescent="0.25">
      <c r="A1351" s="32" t="s">
        <v>278</v>
      </c>
      <c r="B1351" s="12">
        <v>7</v>
      </c>
      <c r="C1351" s="14">
        <v>1173</v>
      </c>
    </row>
    <row r="1352" spans="1:3" x14ac:dyDescent="0.25">
      <c r="A1352" s="32" t="s">
        <v>278</v>
      </c>
      <c r="B1352" s="12">
        <v>7</v>
      </c>
      <c r="C1352" s="14">
        <v>1174</v>
      </c>
    </row>
    <row r="1353" spans="1:3" x14ac:dyDescent="0.25">
      <c r="A1353" s="32" t="s">
        <v>279</v>
      </c>
      <c r="B1353" s="12">
        <v>7</v>
      </c>
      <c r="C1353" s="14">
        <v>1175</v>
      </c>
    </row>
    <row r="1354" spans="1:3" x14ac:dyDescent="0.25">
      <c r="A1354" s="32" t="s">
        <v>279</v>
      </c>
      <c r="B1354" s="12">
        <v>7</v>
      </c>
      <c r="C1354" s="14">
        <v>1176</v>
      </c>
    </row>
    <row r="1355" spans="1:3" x14ac:dyDescent="0.25">
      <c r="A1355" s="32" t="s">
        <v>279</v>
      </c>
      <c r="B1355" s="12">
        <v>7</v>
      </c>
      <c r="C1355" s="14">
        <v>1177</v>
      </c>
    </row>
    <row r="1356" spans="1:3" x14ac:dyDescent="0.25">
      <c r="A1356" s="32" t="s">
        <v>279</v>
      </c>
      <c r="B1356" s="12">
        <v>7</v>
      </c>
      <c r="C1356" s="14">
        <v>1178</v>
      </c>
    </row>
    <row r="1357" spans="1:3" x14ac:dyDescent="0.25">
      <c r="A1357" s="32" t="s">
        <v>279</v>
      </c>
      <c r="B1357" s="12">
        <v>7</v>
      </c>
      <c r="C1357" s="14">
        <v>1179</v>
      </c>
    </row>
    <row r="1358" spans="1:3" x14ac:dyDescent="0.25">
      <c r="A1358" s="32" t="s">
        <v>280</v>
      </c>
      <c r="B1358" s="12">
        <v>7</v>
      </c>
      <c r="C1358" s="14">
        <v>1180</v>
      </c>
    </row>
    <row r="1359" spans="1:3" x14ac:dyDescent="0.25">
      <c r="A1359" s="32" t="s">
        <v>280</v>
      </c>
      <c r="B1359" s="12">
        <v>7</v>
      </c>
      <c r="C1359" s="14">
        <v>1181</v>
      </c>
    </row>
    <row r="1360" spans="1:3" x14ac:dyDescent="0.25">
      <c r="A1360" s="32" t="s">
        <v>280</v>
      </c>
      <c r="B1360" s="12">
        <v>7</v>
      </c>
      <c r="C1360" s="14">
        <v>1182</v>
      </c>
    </row>
    <row r="1361" spans="1:3" x14ac:dyDescent="0.25">
      <c r="A1361" s="32" t="s">
        <v>280</v>
      </c>
      <c r="B1361" s="12">
        <v>7</v>
      </c>
      <c r="C1361" s="14">
        <v>1183</v>
      </c>
    </row>
    <row r="1362" spans="1:3" x14ac:dyDescent="0.25">
      <c r="A1362" s="32" t="s">
        <v>280</v>
      </c>
      <c r="B1362" s="12">
        <v>7</v>
      </c>
      <c r="C1362" s="14">
        <v>1184</v>
      </c>
    </row>
    <row r="1363" spans="1:3" x14ac:dyDescent="0.25">
      <c r="A1363" s="32" t="s">
        <v>280</v>
      </c>
      <c r="B1363" s="12">
        <v>7</v>
      </c>
      <c r="C1363" s="14">
        <v>1185</v>
      </c>
    </row>
    <row r="1364" spans="1:3" x14ac:dyDescent="0.25">
      <c r="A1364" s="32" t="s">
        <v>281</v>
      </c>
      <c r="B1364" s="12">
        <v>7</v>
      </c>
      <c r="C1364" s="14">
        <v>1186</v>
      </c>
    </row>
    <row r="1365" spans="1:3" x14ac:dyDescent="0.25">
      <c r="A1365" s="32" t="s">
        <v>278</v>
      </c>
      <c r="B1365" s="12">
        <v>7</v>
      </c>
      <c r="C1365" s="14">
        <v>1187</v>
      </c>
    </row>
    <row r="1366" spans="1:3" x14ac:dyDescent="0.25">
      <c r="A1366" s="32" t="s">
        <v>278</v>
      </c>
      <c r="B1366" s="12">
        <v>7</v>
      </c>
      <c r="C1366" s="14">
        <v>1188</v>
      </c>
    </row>
    <row r="1367" spans="1:3" x14ac:dyDescent="0.25">
      <c r="A1367" s="32" t="s">
        <v>278</v>
      </c>
      <c r="B1367" s="12">
        <v>7</v>
      </c>
      <c r="C1367" s="14">
        <v>1189</v>
      </c>
    </row>
    <row r="1368" spans="1:3" x14ac:dyDescent="0.25">
      <c r="A1368" s="32" t="s">
        <v>278</v>
      </c>
      <c r="B1368" s="12">
        <v>7</v>
      </c>
      <c r="C1368" s="14">
        <v>1190</v>
      </c>
    </row>
    <row r="1369" spans="1:3" x14ac:dyDescent="0.25">
      <c r="A1369" s="32" t="s">
        <v>282</v>
      </c>
      <c r="B1369" s="12">
        <v>7</v>
      </c>
      <c r="C1369" s="14">
        <v>1191</v>
      </c>
    </row>
    <row r="1370" spans="1:3" x14ac:dyDescent="0.25">
      <c r="A1370" s="32" t="s">
        <v>282</v>
      </c>
      <c r="B1370" s="12">
        <v>7</v>
      </c>
      <c r="C1370" s="14">
        <v>1192</v>
      </c>
    </row>
    <row r="1371" spans="1:3" x14ac:dyDescent="0.25">
      <c r="A1371" s="32" t="s">
        <v>281</v>
      </c>
      <c r="B1371" s="12">
        <v>7</v>
      </c>
      <c r="C1371" s="14">
        <v>1193</v>
      </c>
    </row>
    <row r="1372" spans="1:3" x14ac:dyDescent="0.25">
      <c r="A1372" s="32" t="s">
        <v>262</v>
      </c>
      <c r="B1372" s="12">
        <v>7</v>
      </c>
      <c r="C1372" s="14">
        <v>1574</v>
      </c>
    </row>
    <row r="1373" spans="1:3" x14ac:dyDescent="0.25">
      <c r="A1373" s="32" t="s">
        <v>260</v>
      </c>
      <c r="B1373" s="12">
        <v>7</v>
      </c>
      <c r="C1373" s="14">
        <v>2525</v>
      </c>
    </row>
    <row r="1374" spans="1:3" x14ac:dyDescent="0.25">
      <c r="A1374" s="32" t="s">
        <v>275</v>
      </c>
      <c r="B1374" s="12">
        <v>7</v>
      </c>
      <c r="C1374" s="14">
        <v>2526</v>
      </c>
    </row>
    <row r="1375" spans="1:3" x14ac:dyDescent="0.25">
      <c r="A1375" s="32" t="s">
        <v>277</v>
      </c>
      <c r="B1375" s="12">
        <v>7</v>
      </c>
      <c r="C1375" s="14">
        <v>2527</v>
      </c>
    </row>
    <row r="1376" spans="1:3" x14ac:dyDescent="0.25">
      <c r="A1376" s="32" t="s">
        <v>223</v>
      </c>
      <c r="B1376" s="12">
        <v>7</v>
      </c>
      <c r="C1376" s="14">
        <v>2543</v>
      </c>
    </row>
    <row r="1377" spans="1:3" x14ac:dyDescent="0.25">
      <c r="A1377" s="32" t="s">
        <v>271</v>
      </c>
      <c r="B1377" s="12">
        <v>7</v>
      </c>
      <c r="C1377" s="14">
        <v>2544</v>
      </c>
    </row>
    <row r="1378" spans="1:3" x14ac:dyDescent="0.25">
      <c r="A1378" s="32" t="s">
        <v>229</v>
      </c>
      <c r="B1378" s="12">
        <v>7</v>
      </c>
      <c r="C1378" s="14">
        <v>2545</v>
      </c>
    </row>
    <row r="1379" spans="1:3" x14ac:dyDescent="0.25">
      <c r="A1379" s="32" t="s">
        <v>282</v>
      </c>
      <c r="B1379" s="12">
        <v>7</v>
      </c>
      <c r="C1379" s="14">
        <v>2565</v>
      </c>
    </row>
    <row r="1380" spans="1:3" x14ac:dyDescent="0.25">
      <c r="A1380" s="32" t="s">
        <v>283</v>
      </c>
      <c r="B1380" s="12">
        <v>7</v>
      </c>
      <c r="C1380" s="14">
        <v>2577</v>
      </c>
    </row>
    <row r="1381" spans="1:3" x14ac:dyDescent="0.25">
      <c r="A1381" s="32" t="s">
        <v>251</v>
      </c>
      <c r="B1381" s="12">
        <v>8</v>
      </c>
      <c r="C1381" s="14">
        <v>1023</v>
      </c>
    </row>
    <row r="1382" spans="1:3" x14ac:dyDescent="0.25">
      <c r="A1382" s="32" t="s">
        <v>273</v>
      </c>
      <c r="B1382" s="12">
        <v>8</v>
      </c>
      <c r="C1382" s="14">
        <v>1127</v>
      </c>
    </row>
    <row r="1383" spans="1:3" x14ac:dyDescent="0.25">
      <c r="A1383" s="32" t="s">
        <v>271</v>
      </c>
      <c r="B1383" s="12">
        <v>8</v>
      </c>
      <c r="C1383" s="14">
        <v>1194</v>
      </c>
    </row>
    <row r="1384" spans="1:3" x14ac:dyDescent="0.25">
      <c r="A1384" s="32" t="s">
        <v>284</v>
      </c>
      <c r="B1384" s="12">
        <v>8</v>
      </c>
      <c r="C1384" s="14">
        <v>1195</v>
      </c>
    </row>
    <row r="1385" spans="1:3" x14ac:dyDescent="0.25">
      <c r="A1385" s="32" t="s">
        <v>14</v>
      </c>
      <c r="B1385" s="12">
        <v>8</v>
      </c>
      <c r="C1385" s="14">
        <v>1230</v>
      </c>
    </row>
    <row r="1386" spans="1:3" x14ac:dyDescent="0.25">
      <c r="A1386" s="32" t="s">
        <v>14</v>
      </c>
      <c r="B1386" s="12">
        <v>8</v>
      </c>
      <c r="C1386" s="14">
        <v>1231</v>
      </c>
    </row>
    <row r="1387" spans="1:3" x14ac:dyDescent="0.25">
      <c r="A1387" s="32" t="s">
        <v>285</v>
      </c>
      <c r="B1387" s="12">
        <v>8</v>
      </c>
      <c r="C1387" s="14">
        <v>1232</v>
      </c>
    </row>
    <row r="1388" spans="1:3" x14ac:dyDescent="0.25">
      <c r="A1388" s="32" t="s">
        <v>285</v>
      </c>
      <c r="B1388" s="12">
        <v>8</v>
      </c>
      <c r="C1388" s="14">
        <v>1233</v>
      </c>
    </row>
    <row r="1389" spans="1:3" x14ac:dyDescent="0.25">
      <c r="A1389" s="32" t="s">
        <v>285</v>
      </c>
      <c r="B1389" s="12">
        <v>8</v>
      </c>
      <c r="C1389" s="14">
        <v>1234</v>
      </c>
    </row>
    <row r="1390" spans="1:3" x14ac:dyDescent="0.25">
      <c r="A1390" s="32" t="s">
        <v>285</v>
      </c>
      <c r="B1390" s="12">
        <v>8</v>
      </c>
      <c r="C1390" s="14">
        <v>1235</v>
      </c>
    </row>
    <row r="1391" spans="1:3" x14ac:dyDescent="0.25">
      <c r="A1391" s="32" t="s">
        <v>286</v>
      </c>
      <c r="B1391" s="12">
        <v>8</v>
      </c>
      <c r="C1391" s="14">
        <v>1236</v>
      </c>
    </row>
    <row r="1392" spans="1:3" x14ac:dyDescent="0.25">
      <c r="A1392" s="32" t="s">
        <v>286</v>
      </c>
      <c r="B1392" s="12">
        <v>8</v>
      </c>
      <c r="C1392" s="14">
        <v>1237</v>
      </c>
    </row>
    <row r="1393" spans="1:3" x14ac:dyDescent="0.25">
      <c r="A1393" s="32" t="s">
        <v>286</v>
      </c>
      <c r="B1393" s="12">
        <v>8</v>
      </c>
      <c r="C1393" s="14">
        <v>1238</v>
      </c>
    </row>
    <row r="1394" spans="1:3" x14ac:dyDescent="0.25">
      <c r="A1394" s="32" t="s">
        <v>286</v>
      </c>
      <c r="B1394" s="12">
        <v>8</v>
      </c>
      <c r="C1394" s="14">
        <v>1239</v>
      </c>
    </row>
    <row r="1395" spans="1:3" x14ac:dyDescent="0.25">
      <c r="A1395" s="32" t="s">
        <v>286</v>
      </c>
      <c r="B1395" s="12">
        <v>8</v>
      </c>
      <c r="C1395" s="14">
        <v>1240</v>
      </c>
    </row>
    <row r="1396" spans="1:3" x14ac:dyDescent="0.25">
      <c r="A1396" s="32" t="s">
        <v>287</v>
      </c>
      <c r="B1396" s="12">
        <v>8</v>
      </c>
      <c r="C1396" s="14">
        <v>1241</v>
      </c>
    </row>
    <row r="1397" spans="1:3" x14ac:dyDescent="0.25">
      <c r="A1397" s="32" t="s">
        <v>287</v>
      </c>
      <c r="B1397" s="12">
        <v>8</v>
      </c>
      <c r="C1397" s="14">
        <v>1242</v>
      </c>
    </row>
    <row r="1398" spans="1:3" x14ac:dyDescent="0.25">
      <c r="A1398" s="32" t="s">
        <v>287</v>
      </c>
      <c r="B1398" s="12">
        <v>8</v>
      </c>
      <c r="C1398" s="14">
        <v>1243</v>
      </c>
    </row>
    <row r="1399" spans="1:3" x14ac:dyDescent="0.25">
      <c r="A1399" s="32" t="s">
        <v>287</v>
      </c>
      <c r="B1399" s="12">
        <v>8</v>
      </c>
      <c r="C1399" s="14">
        <v>1244</v>
      </c>
    </row>
    <row r="1400" spans="1:3" x14ac:dyDescent="0.25">
      <c r="A1400" s="32" t="s">
        <v>287</v>
      </c>
      <c r="B1400" s="12">
        <v>8</v>
      </c>
      <c r="C1400" s="14">
        <v>1245</v>
      </c>
    </row>
    <row r="1401" spans="1:3" x14ac:dyDescent="0.25">
      <c r="A1401" s="32" t="s">
        <v>288</v>
      </c>
      <c r="B1401" s="12">
        <v>8</v>
      </c>
      <c r="C1401" s="14">
        <v>1246</v>
      </c>
    </row>
    <row r="1402" spans="1:3" x14ac:dyDescent="0.25">
      <c r="A1402" s="32" t="s">
        <v>288</v>
      </c>
      <c r="B1402" s="12">
        <v>8</v>
      </c>
      <c r="C1402" s="14">
        <v>1247</v>
      </c>
    </row>
    <row r="1403" spans="1:3" x14ac:dyDescent="0.25">
      <c r="A1403" s="32" t="s">
        <v>288</v>
      </c>
      <c r="B1403" s="12">
        <v>8</v>
      </c>
      <c r="C1403" s="14">
        <v>1248</v>
      </c>
    </row>
    <row r="1404" spans="1:3" x14ac:dyDescent="0.25">
      <c r="A1404" s="32" t="s">
        <v>288</v>
      </c>
      <c r="B1404" s="12">
        <v>8</v>
      </c>
      <c r="C1404" s="14">
        <v>1249</v>
      </c>
    </row>
    <row r="1405" spans="1:3" x14ac:dyDescent="0.25">
      <c r="A1405" s="32" t="s">
        <v>288</v>
      </c>
      <c r="B1405" s="12">
        <v>8</v>
      </c>
      <c r="C1405" s="14">
        <v>1250</v>
      </c>
    </row>
    <row r="1406" spans="1:3" x14ac:dyDescent="0.25">
      <c r="A1406" s="32" t="s">
        <v>288</v>
      </c>
      <c r="B1406" s="12">
        <v>8</v>
      </c>
      <c r="C1406" s="14">
        <v>1251</v>
      </c>
    </row>
    <row r="1407" spans="1:3" x14ac:dyDescent="0.25">
      <c r="A1407" s="32" t="s">
        <v>289</v>
      </c>
      <c r="B1407" s="12">
        <v>8</v>
      </c>
      <c r="C1407" s="14">
        <v>1252</v>
      </c>
    </row>
    <row r="1408" spans="1:3" x14ac:dyDescent="0.25">
      <c r="A1408" s="32" t="s">
        <v>289</v>
      </c>
      <c r="B1408" s="12">
        <v>8</v>
      </c>
      <c r="C1408" s="14">
        <v>1253</v>
      </c>
    </row>
    <row r="1409" spans="1:3" x14ac:dyDescent="0.25">
      <c r="A1409" s="32" t="s">
        <v>289</v>
      </c>
      <c r="B1409" s="12">
        <v>8</v>
      </c>
      <c r="C1409" s="14">
        <v>1254</v>
      </c>
    </row>
    <row r="1410" spans="1:3" x14ac:dyDescent="0.25">
      <c r="A1410" s="32" t="s">
        <v>289</v>
      </c>
      <c r="B1410" s="12">
        <v>8</v>
      </c>
      <c r="C1410" s="14">
        <v>1255</v>
      </c>
    </row>
    <row r="1411" spans="1:3" x14ac:dyDescent="0.25">
      <c r="A1411" s="32" t="s">
        <v>289</v>
      </c>
      <c r="B1411" s="12">
        <v>8</v>
      </c>
      <c r="C1411" s="14">
        <v>1256</v>
      </c>
    </row>
    <row r="1412" spans="1:3" x14ac:dyDescent="0.25">
      <c r="A1412" s="32" t="s">
        <v>289</v>
      </c>
      <c r="B1412" s="12">
        <v>8</v>
      </c>
      <c r="C1412" s="14">
        <v>1257</v>
      </c>
    </row>
    <row r="1413" spans="1:3" x14ac:dyDescent="0.25">
      <c r="A1413" s="32" t="s">
        <v>290</v>
      </c>
      <c r="B1413" s="12">
        <v>8</v>
      </c>
      <c r="C1413" s="14">
        <v>1258</v>
      </c>
    </row>
    <row r="1414" spans="1:3" x14ac:dyDescent="0.25">
      <c r="A1414" s="32" t="s">
        <v>290</v>
      </c>
      <c r="B1414" s="12">
        <v>8</v>
      </c>
      <c r="C1414" s="14">
        <v>1259</v>
      </c>
    </row>
    <row r="1415" spans="1:3" x14ac:dyDescent="0.25">
      <c r="A1415" s="32" t="s">
        <v>290</v>
      </c>
      <c r="B1415" s="12">
        <v>8</v>
      </c>
      <c r="C1415" s="14">
        <v>1260</v>
      </c>
    </row>
    <row r="1416" spans="1:3" x14ac:dyDescent="0.25">
      <c r="A1416" s="32" t="s">
        <v>291</v>
      </c>
      <c r="B1416" s="12">
        <v>8</v>
      </c>
      <c r="C1416" s="14">
        <v>1261</v>
      </c>
    </row>
    <row r="1417" spans="1:3" x14ac:dyDescent="0.25">
      <c r="A1417" s="32" t="s">
        <v>290</v>
      </c>
      <c r="B1417" s="12">
        <v>8</v>
      </c>
      <c r="C1417" s="14">
        <v>1262</v>
      </c>
    </row>
    <row r="1418" spans="1:3" x14ac:dyDescent="0.25">
      <c r="A1418" s="32" t="s">
        <v>290</v>
      </c>
      <c r="B1418" s="12">
        <v>8</v>
      </c>
      <c r="C1418" s="14">
        <v>1263</v>
      </c>
    </row>
    <row r="1419" spans="1:3" x14ac:dyDescent="0.25">
      <c r="A1419" s="32" t="s">
        <v>292</v>
      </c>
      <c r="B1419" s="12">
        <v>8</v>
      </c>
      <c r="C1419" s="14">
        <v>1264</v>
      </c>
    </row>
    <row r="1420" spans="1:3" x14ac:dyDescent="0.25">
      <c r="A1420" s="32" t="s">
        <v>293</v>
      </c>
      <c r="B1420" s="12">
        <v>8</v>
      </c>
      <c r="C1420" s="14">
        <v>1265</v>
      </c>
    </row>
    <row r="1421" spans="1:3" x14ac:dyDescent="0.25">
      <c r="A1421" s="32" t="s">
        <v>293</v>
      </c>
      <c r="B1421" s="12">
        <v>8</v>
      </c>
      <c r="C1421" s="14">
        <v>1266</v>
      </c>
    </row>
    <row r="1422" spans="1:3" x14ac:dyDescent="0.25">
      <c r="A1422" s="32" t="s">
        <v>293</v>
      </c>
      <c r="B1422" s="12">
        <v>8</v>
      </c>
      <c r="C1422" s="14">
        <v>1267</v>
      </c>
    </row>
    <row r="1423" spans="1:3" x14ac:dyDescent="0.25">
      <c r="A1423" s="32" t="s">
        <v>292</v>
      </c>
      <c r="B1423" s="12">
        <v>8</v>
      </c>
      <c r="C1423" s="14">
        <v>1268</v>
      </c>
    </row>
    <row r="1424" spans="1:3" x14ac:dyDescent="0.25">
      <c r="A1424" s="32" t="s">
        <v>292</v>
      </c>
      <c r="B1424" s="12">
        <v>8</v>
      </c>
      <c r="C1424" s="14">
        <v>1269</v>
      </c>
    </row>
    <row r="1425" spans="1:3" x14ac:dyDescent="0.25">
      <c r="A1425" s="32" t="s">
        <v>292</v>
      </c>
      <c r="B1425" s="12">
        <v>8</v>
      </c>
      <c r="C1425" s="14">
        <v>1271</v>
      </c>
    </row>
    <row r="1426" spans="1:3" x14ac:dyDescent="0.25">
      <c r="A1426" s="32" t="s">
        <v>292</v>
      </c>
      <c r="B1426" s="12">
        <v>8</v>
      </c>
      <c r="C1426" s="14">
        <v>1272</v>
      </c>
    </row>
    <row r="1427" spans="1:3" x14ac:dyDescent="0.25">
      <c r="A1427" s="32" t="s">
        <v>292</v>
      </c>
      <c r="B1427" s="12">
        <v>8</v>
      </c>
      <c r="C1427" s="14">
        <v>1274</v>
      </c>
    </row>
    <row r="1428" spans="1:3" x14ac:dyDescent="0.25">
      <c r="A1428" s="32" t="s">
        <v>294</v>
      </c>
      <c r="B1428" s="12">
        <v>8</v>
      </c>
      <c r="C1428" s="14">
        <v>1275</v>
      </c>
    </row>
    <row r="1429" spans="1:3" x14ac:dyDescent="0.25">
      <c r="A1429" s="32" t="s">
        <v>294</v>
      </c>
      <c r="B1429" s="12">
        <v>8</v>
      </c>
      <c r="C1429" s="14">
        <v>1276</v>
      </c>
    </row>
    <row r="1430" spans="1:3" x14ac:dyDescent="0.25">
      <c r="A1430" s="32" t="s">
        <v>294</v>
      </c>
      <c r="B1430" s="12">
        <v>8</v>
      </c>
      <c r="C1430" s="14">
        <v>1277</v>
      </c>
    </row>
    <row r="1431" spans="1:3" x14ac:dyDescent="0.25">
      <c r="A1431" s="32" t="s">
        <v>294</v>
      </c>
      <c r="B1431" s="12">
        <v>8</v>
      </c>
      <c r="C1431" s="14">
        <v>1278</v>
      </c>
    </row>
    <row r="1432" spans="1:3" x14ac:dyDescent="0.25">
      <c r="A1432" s="32" t="s">
        <v>294</v>
      </c>
      <c r="B1432" s="12">
        <v>8</v>
      </c>
      <c r="C1432" s="14">
        <v>1279</v>
      </c>
    </row>
    <row r="1433" spans="1:3" x14ac:dyDescent="0.25">
      <c r="A1433" s="32" t="s">
        <v>295</v>
      </c>
      <c r="B1433" s="12">
        <v>8</v>
      </c>
      <c r="C1433" s="14">
        <v>1280</v>
      </c>
    </row>
    <row r="1434" spans="1:3" x14ac:dyDescent="0.25">
      <c r="A1434" s="32" t="s">
        <v>295</v>
      </c>
      <c r="B1434" s="12">
        <v>8</v>
      </c>
      <c r="C1434" s="14">
        <v>1281</v>
      </c>
    </row>
    <row r="1435" spans="1:3" x14ac:dyDescent="0.25">
      <c r="A1435" s="32" t="s">
        <v>295</v>
      </c>
      <c r="B1435" s="12">
        <v>8</v>
      </c>
      <c r="C1435" s="14">
        <v>1282</v>
      </c>
    </row>
    <row r="1436" spans="1:3" x14ac:dyDescent="0.25">
      <c r="A1436" s="32" t="s">
        <v>295</v>
      </c>
      <c r="B1436" s="12">
        <v>8</v>
      </c>
      <c r="C1436" s="14">
        <v>1283</v>
      </c>
    </row>
    <row r="1437" spans="1:3" x14ac:dyDescent="0.25">
      <c r="A1437" s="32" t="s">
        <v>295</v>
      </c>
      <c r="B1437" s="12">
        <v>8</v>
      </c>
      <c r="C1437" s="14">
        <v>1284</v>
      </c>
    </row>
    <row r="1438" spans="1:3" x14ac:dyDescent="0.25">
      <c r="A1438" s="32" t="s">
        <v>296</v>
      </c>
      <c r="B1438" s="12">
        <v>8</v>
      </c>
      <c r="C1438" s="14">
        <v>1285</v>
      </c>
    </row>
    <row r="1439" spans="1:3" x14ac:dyDescent="0.25">
      <c r="A1439" s="32" t="s">
        <v>296</v>
      </c>
      <c r="B1439" s="12">
        <v>8</v>
      </c>
      <c r="C1439" s="14">
        <v>1286</v>
      </c>
    </row>
    <row r="1440" spans="1:3" x14ac:dyDescent="0.25">
      <c r="A1440" s="32" t="s">
        <v>297</v>
      </c>
      <c r="B1440" s="12">
        <v>8</v>
      </c>
      <c r="C1440" s="14">
        <v>1287</v>
      </c>
    </row>
    <row r="1441" spans="1:3" x14ac:dyDescent="0.25">
      <c r="A1441" s="32" t="s">
        <v>297</v>
      </c>
      <c r="B1441" s="12">
        <v>8</v>
      </c>
      <c r="C1441" s="14">
        <v>1288</v>
      </c>
    </row>
    <row r="1442" spans="1:3" x14ac:dyDescent="0.25">
      <c r="A1442" s="32" t="s">
        <v>297</v>
      </c>
      <c r="B1442" s="12">
        <v>8</v>
      </c>
      <c r="C1442" s="14">
        <v>1289</v>
      </c>
    </row>
    <row r="1443" spans="1:3" x14ac:dyDescent="0.25">
      <c r="A1443" s="32" t="s">
        <v>297</v>
      </c>
      <c r="B1443" s="12">
        <v>8</v>
      </c>
      <c r="C1443" s="14">
        <v>1290</v>
      </c>
    </row>
    <row r="1444" spans="1:3" x14ac:dyDescent="0.25">
      <c r="A1444" s="32" t="s">
        <v>296</v>
      </c>
      <c r="B1444" s="12">
        <v>8</v>
      </c>
      <c r="C1444" s="14">
        <v>1291</v>
      </c>
    </row>
    <row r="1445" spans="1:3" x14ac:dyDescent="0.25">
      <c r="A1445" s="32" t="s">
        <v>296</v>
      </c>
      <c r="B1445" s="12">
        <v>8</v>
      </c>
      <c r="C1445" s="14">
        <v>1292</v>
      </c>
    </row>
    <row r="1446" spans="1:3" x14ac:dyDescent="0.25">
      <c r="A1446" s="32" t="s">
        <v>296</v>
      </c>
      <c r="B1446" s="12">
        <v>8</v>
      </c>
      <c r="C1446" s="14">
        <v>1293</v>
      </c>
    </row>
    <row r="1447" spans="1:3" x14ac:dyDescent="0.25">
      <c r="A1447" s="32" t="s">
        <v>298</v>
      </c>
      <c r="B1447" s="12">
        <v>8</v>
      </c>
      <c r="C1447" s="14">
        <v>1472</v>
      </c>
    </row>
    <row r="1448" spans="1:3" x14ac:dyDescent="0.25">
      <c r="A1448" s="32" t="s">
        <v>298</v>
      </c>
      <c r="B1448" s="12">
        <v>8</v>
      </c>
      <c r="C1448" s="14">
        <v>1473</v>
      </c>
    </row>
    <row r="1449" spans="1:3" x14ac:dyDescent="0.25">
      <c r="A1449" s="32" t="s">
        <v>298</v>
      </c>
      <c r="B1449" s="12">
        <v>8</v>
      </c>
      <c r="C1449" s="14">
        <v>1474</v>
      </c>
    </row>
    <row r="1450" spans="1:3" x14ac:dyDescent="0.25">
      <c r="A1450" s="32" t="s">
        <v>298</v>
      </c>
      <c r="B1450" s="12">
        <v>8</v>
      </c>
      <c r="C1450" s="14">
        <v>1475</v>
      </c>
    </row>
    <row r="1451" spans="1:3" x14ac:dyDescent="0.25">
      <c r="A1451" s="32" t="s">
        <v>298</v>
      </c>
      <c r="B1451" s="12">
        <v>8</v>
      </c>
      <c r="C1451" s="14">
        <v>1476</v>
      </c>
    </row>
    <row r="1452" spans="1:3" x14ac:dyDescent="0.25">
      <c r="A1452" s="32" t="s">
        <v>298</v>
      </c>
      <c r="B1452" s="12">
        <v>8</v>
      </c>
      <c r="C1452" s="14">
        <v>1477</v>
      </c>
    </row>
    <row r="1453" spans="1:3" x14ac:dyDescent="0.25">
      <c r="A1453" s="32" t="s">
        <v>299</v>
      </c>
      <c r="B1453" s="12">
        <v>8</v>
      </c>
      <c r="C1453" s="14">
        <v>1478</v>
      </c>
    </row>
    <row r="1454" spans="1:3" x14ac:dyDescent="0.25">
      <c r="A1454" s="32" t="s">
        <v>299</v>
      </c>
      <c r="B1454" s="12">
        <v>8</v>
      </c>
      <c r="C1454" s="14">
        <v>1479</v>
      </c>
    </row>
    <row r="1455" spans="1:3" x14ac:dyDescent="0.25">
      <c r="A1455" s="32" t="s">
        <v>299</v>
      </c>
      <c r="B1455" s="12">
        <v>8</v>
      </c>
      <c r="C1455" s="14">
        <v>1480</v>
      </c>
    </row>
    <row r="1456" spans="1:3" x14ac:dyDescent="0.25">
      <c r="A1456" s="32" t="s">
        <v>299</v>
      </c>
      <c r="B1456" s="12">
        <v>8</v>
      </c>
      <c r="C1456" s="14">
        <v>1481</v>
      </c>
    </row>
    <row r="1457" spans="1:3" x14ac:dyDescent="0.25">
      <c r="A1457" s="32" t="s">
        <v>299</v>
      </c>
      <c r="B1457" s="12">
        <v>8</v>
      </c>
      <c r="C1457" s="14">
        <v>1482</v>
      </c>
    </row>
    <row r="1458" spans="1:3" x14ac:dyDescent="0.25">
      <c r="A1458" s="32" t="s">
        <v>300</v>
      </c>
      <c r="B1458" s="12">
        <v>8</v>
      </c>
      <c r="C1458" s="14">
        <v>1483</v>
      </c>
    </row>
    <row r="1459" spans="1:3" x14ac:dyDescent="0.25">
      <c r="A1459" s="32" t="s">
        <v>300</v>
      </c>
      <c r="B1459" s="12">
        <v>8</v>
      </c>
      <c r="C1459" s="14">
        <v>1484</v>
      </c>
    </row>
    <row r="1460" spans="1:3" x14ac:dyDescent="0.25">
      <c r="A1460" s="32" t="s">
        <v>300</v>
      </c>
      <c r="B1460" s="12">
        <v>8</v>
      </c>
      <c r="C1460" s="14">
        <v>1485</v>
      </c>
    </row>
    <row r="1461" spans="1:3" x14ac:dyDescent="0.25">
      <c r="A1461" s="32" t="s">
        <v>300</v>
      </c>
      <c r="B1461" s="12">
        <v>8</v>
      </c>
      <c r="C1461" s="14">
        <v>1486</v>
      </c>
    </row>
    <row r="1462" spans="1:3" x14ac:dyDescent="0.25">
      <c r="A1462" s="32" t="s">
        <v>300</v>
      </c>
      <c r="B1462" s="12">
        <v>8</v>
      </c>
      <c r="C1462" s="14">
        <v>1487</v>
      </c>
    </row>
    <row r="1463" spans="1:3" x14ac:dyDescent="0.25">
      <c r="A1463" s="32" t="s">
        <v>300</v>
      </c>
      <c r="B1463" s="12">
        <v>8</v>
      </c>
      <c r="C1463" s="14">
        <v>1488</v>
      </c>
    </row>
    <row r="1464" spans="1:3" x14ac:dyDescent="0.25">
      <c r="A1464" s="32" t="s">
        <v>300</v>
      </c>
      <c r="B1464" s="12">
        <v>8</v>
      </c>
      <c r="C1464" s="14">
        <v>1489</v>
      </c>
    </row>
    <row r="1465" spans="1:3" x14ac:dyDescent="0.25">
      <c r="A1465" s="32" t="s">
        <v>300</v>
      </c>
      <c r="B1465" s="12">
        <v>8</v>
      </c>
      <c r="C1465" s="14">
        <v>1490</v>
      </c>
    </row>
    <row r="1466" spans="1:3" x14ac:dyDescent="0.25">
      <c r="A1466" s="32" t="s">
        <v>301</v>
      </c>
      <c r="B1466" s="12">
        <v>8</v>
      </c>
      <c r="C1466" s="14">
        <v>1491</v>
      </c>
    </row>
    <row r="1467" spans="1:3" x14ac:dyDescent="0.25">
      <c r="A1467" s="32" t="s">
        <v>301</v>
      </c>
      <c r="B1467" s="12">
        <v>8</v>
      </c>
      <c r="C1467" s="14">
        <v>1492</v>
      </c>
    </row>
    <row r="1468" spans="1:3" x14ac:dyDescent="0.25">
      <c r="A1468" s="32" t="s">
        <v>301</v>
      </c>
      <c r="B1468" s="12">
        <v>8</v>
      </c>
      <c r="C1468" s="14">
        <v>1493</v>
      </c>
    </row>
    <row r="1469" spans="1:3" x14ac:dyDescent="0.25">
      <c r="A1469" s="32" t="s">
        <v>301</v>
      </c>
      <c r="B1469" s="12">
        <v>8</v>
      </c>
      <c r="C1469" s="14">
        <v>1494</v>
      </c>
    </row>
    <row r="1470" spans="1:3" x14ac:dyDescent="0.25">
      <c r="A1470" s="32" t="s">
        <v>302</v>
      </c>
      <c r="B1470" s="12">
        <v>8</v>
      </c>
      <c r="C1470" s="14">
        <v>1495</v>
      </c>
    </row>
    <row r="1471" spans="1:3" x14ac:dyDescent="0.25">
      <c r="A1471" s="32" t="s">
        <v>302</v>
      </c>
      <c r="B1471" s="12">
        <v>8</v>
      </c>
      <c r="C1471" s="14">
        <v>1496</v>
      </c>
    </row>
    <row r="1472" spans="1:3" x14ac:dyDescent="0.25">
      <c r="A1472" s="32" t="s">
        <v>302</v>
      </c>
      <c r="B1472" s="12">
        <v>8</v>
      </c>
      <c r="C1472" s="14">
        <v>1497</v>
      </c>
    </row>
    <row r="1473" spans="1:3" x14ac:dyDescent="0.25">
      <c r="A1473" s="32" t="s">
        <v>303</v>
      </c>
      <c r="B1473" s="12">
        <v>8</v>
      </c>
      <c r="C1473" s="14">
        <v>1498</v>
      </c>
    </row>
    <row r="1474" spans="1:3" x14ac:dyDescent="0.25">
      <c r="A1474" s="32" t="s">
        <v>303</v>
      </c>
      <c r="B1474" s="12">
        <v>8</v>
      </c>
      <c r="C1474" s="14">
        <v>1499</v>
      </c>
    </row>
    <row r="1475" spans="1:3" x14ac:dyDescent="0.25">
      <c r="A1475" s="32" t="s">
        <v>303</v>
      </c>
      <c r="B1475" s="12">
        <v>8</v>
      </c>
      <c r="C1475" s="14">
        <v>1500</v>
      </c>
    </row>
    <row r="1476" spans="1:3" x14ac:dyDescent="0.25">
      <c r="A1476" s="32" t="s">
        <v>303</v>
      </c>
      <c r="B1476" s="12">
        <v>8</v>
      </c>
      <c r="C1476" s="14">
        <v>1501</v>
      </c>
    </row>
    <row r="1477" spans="1:3" x14ac:dyDescent="0.25">
      <c r="A1477" s="32" t="s">
        <v>303</v>
      </c>
      <c r="B1477" s="12">
        <v>8</v>
      </c>
      <c r="C1477" s="14">
        <v>1502</v>
      </c>
    </row>
    <row r="1478" spans="1:3" x14ac:dyDescent="0.25">
      <c r="A1478" s="32" t="s">
        <v>303</v>
      </c>
      <c r="B1478" s="12">
        <v>8</v>
      </c>
      <c r="C1478" s="14">
        <v>1503</v>
      </c>
    </row>
    <row r="1479" spans="1:3" x14ac:dyDescent="0.25">
      <c r="A1479" s="32" t="s">
        <v>303</v>
      </c>
      <c r="B1479" s="12">
        <v>8</v>
      </c>
      <c r="C1479" s="14">
        <v>1504</v>
      </c>
    </row>
    <row r="1480" spans="1:3" x14ac:dyDescent="0.25">
      <c r="A1480" s="32" t="s">
        <v>303</v>
      </c>
      <c r="B1480" s="12">
        <v>8</v>
      </c>
      <c r="C1480" s="14">
        <v>1505</v>
      </c>
    </row>
    <row r="1481" spans="1:3" x14ac:dyDescent="0.25">
      <c r="A1481" s="32" t="s">
        <v>304</v>
      </c>
      <c r="B1481" s="12">
        <v>8</v>
      </c>
      <c r="C1481" s="14">
        <v>1506</v>
      </c>
    </row>
    <row r="1482" spans="1:3" x14ac:dyDescent="0.25">
      <c r="A1482" s="32" t="s">
        <v>304</v>
      </c>
      <c r="B1482" s="12">
        <v>8</v>
      </c>
      <c r="C1482" s="14">
        <v>1507</v>
      </c>
    </row>
    <row r="1483" spans="1:3" x14ac:dyDescent="0.25">
      <c r="A1483" s="32" t="s">
        <v>304</v>
      </c>
      <c r="B1483" s="12">
        <v>8</v>
      </c>
      <c r="C1483" s="14">
        <v>1508</v>
      </c>
    </row>
    <row r="1484" spans="1:3" x14ac:dyDescent="0.25">
      <c r="A1484" s="32" t="s">
        <v>304</v>
      </c>
      <c r="B1484" s="12">
        <v>8</v>
      </c>
      <c r="C1484" s="14">
        <v>1509</v>
      </c>
    </row>
    <row r="1485" spans="1:3" x14ac:dyDescent="0.25">
      <c r="A1485" s="32" t="s">
        <v>305</v>
      </c>
      <c r="B1485" s="12">
        <v>8</v>
      </c>
      <c r="C1485" s="14">
        <v>1510</v>
      </c>
    </row>
    <row r="1486" spans="1:3" x14ac:dyDescent="0.25">
      <c r="A1486" s="32" t="s">
        <v>305</v>
      </c>
      <c r="B1486" s="12">
        <v>8</v>
      </c>
      <c r="C1486" s="14">
        <v>1511</v>
      </c>
    </row>
    <row r="1487" spans="1:3" x14ac:dyDescent="0.25">
      <c r="A1487" s="32" t="s">
        <v>305</v>
      </c>
      <c r="B1487" s="12">
        <v>8</v>
      </c>
      <c r="C1487" s="14">
        <v>1512</v>
      </c>
    </row>
    <row r="1488" spans="1:3" x14ac:dyDescent="0.25">
      <c r="A1488" s="32" t="s">
        <v>305</v>
      </c>
      <c r="B1488" s="12">
        <v>8</v>
      </c>
      <c r="C1488" s="14">
        <v>1513</v>
      </c>
    </row>
    <row r="1489" spans="1:3" x14ac:dyDescent="0.25">
      <c r="A1489" s="32" t="s">
        <v>305</v>
      </c>
      <c r="B1489" s="12">
        <v>8</v>
      </c>
      <c r="C1489" s="14">
        <v>1514</v>
      </c>
    </row>
    <row r="1490" spans="1:3" x14ac:dyDescent="0.25">
      <c r="A1490" s="32" t="s">
        <v>305</v>
      </c>
      <c r="B1490" s="12">
        <v>8</v>
      </c>
      <c r="C1490" s="14">
        <v>1515</v>
      </c>
    </row>
    <row r="1491" spans="1:3" x14ac:dyDescent="0.25">
      <c r="A1491" s="32" t="s">
        <v>305</v>
      </c>
      <c r="B1491" s="12">
        <v>8</v>
      </c>
      <c r="C1491" s="14">
        <v>1516</v>
      </c>
    </row>
    <row r="1492" spans="1:3" x14ac:dyDescent="0.25">
      <c r="A1492" s="32" t="s">
        <v>306</v>
      </c>
      <c r="B1492" s="12">
        <v>8</v>
      </c>
      <c r="C1492" s="14">
        <v>1517</v>
      </c>
    </row>
    <row r="1493" spans="1:3" x14ac:dyDescent="0.25">
      <c r="A1493" s="32" t="s">
        <v>306</v>
      </c>
      <c r="B1493" s="12">
        <v>8</v>
      </c>
      <c r="C1493" s="14">
        <v>1518</v>
      </c>
    </row>
    <row r="1494" spans="1:3" x14ac:dyDescent="0.25">
      <c r="A1494" s="32" t="s">
        <v>306</v>
      </c>
      <c r="B1494" s="12">
        <v>8</v>
      </c>
      <c r="C1494" s="14">
        <v>1519</v>
      </c>
    </row>
    <row r="1495" spans="1:3" x14ac:dyDescent="0.25">
      <c r="A1495" s="32" t="s">
        <v>306</v>
      </c>
      <c r="B1495" s="12">
        <v>8</v>
      </c>
      <c r="C1495" s="14">
        <v>1520</v>
      </c>
    </row>
    <row r="1496" spans="1:3" x14ac:dyDescent="0.25">
      <c r="A1496" s="32" t="s">
        <v>306</v>
      </c>
      <c r="B1496" s="12">
        <v>8</v>
      </c>
      <c r="C1496" s="14">
        <v>1521</v>
      </c>
    </row>
    <row r="1497" spans="1:3" x14ac:dyDescent="0.25">
      <c r="A1497" s="32" t="s">
        <v>291</v>
      </c>
      <c r="B1497" s="12">
        <v>8</v>
      </c>
      <c r="C1497" s="14">
        <v>1522</v>
      </c>
    </row>
    <row r="1498" spans="1:3" x14ac:dyDescent="0.25">
      <c r="A1498" s="32" t="s">
        <v>291</v>
      </c>
      <c r="B1498" s="12">
        <v>8</v>
      </c>
      <c r="C1498" s="14">
        <v>1523</v>
      </c>
    </row>
    <row r="1499" spans="1:3" x14ac:dyDescent="0.25">
      <c r="A1499" s="32" t="s">
        <v>291</v>
      </c>
      <c r="B1499" s="12">
        <v>8</v>
      </c>
      <c r="C1499" s="14">
        <v>1524</v>
      </c>
    </row>
    <row r="1500" spans="1:3" x14ac:dyDescent="0.25">
      <c r="A1500" s="32" t="s">
        <v>291</v>
      </c>
      <c r="B1500" s="12">
        <v>8</v>
      </c>
      <c r="C1500" s="14">
        <v>1525</v>
      </c>
    </row>
    <row r="1501" spans="1:3" x14ac:dyDescent="0.25">
      <c r="A1501" s="32" t="s">
        <v>291</v>
      </c>
      <c r="B1501" s="12">
        <v>8</v>
      </c>
      <c r="C1501" s="14">
        <v>1526</v>
      </c>
    </row>
    <row r="1502" spans="1:3" x14ac:dyDescent="0.25">
      <c r="A1502" s="32" t="s">
        <v>307</v>
      </c>
      <c r="B1502" s="12">
        <v>8</v>
      </c>
      <c r="C1502" s="14">
        <v>1527</v>
      </c>
    </row>
    <row r="1503" spans="1:3" x14ac:dyDescent="0.25">
      <c r="A1503" s="32" t="s">
        <v>307</v>
      </c>
      <c r="B1503" s="12">
        <v>8</v>
      </c>
      <c r="C1503" s="14">
        <v>1528</v>
      </c>
    </row>
    <row r="1504" spans="1:3" x14ac:dyDescent="0.25">
      <c r="A1504" s="32" t="s">
        <v>307</v>
      </c>
      <c r="B1504" s="12">
        <v>8</v>
      </c>
      <c r="C1504" s="14">
        <v>1529</v>
      </c>
    </row>
    <row r="1505" spans="1:3" x14ac:dyDescent="0.25">
      <c r="A1505" s="32" t="s">
        <v>307</v>
      </c>
      <c r="B1505" s="12">
        <v>8</v>
      </c>
      <c r="C1505" s="14">
        <v>1530</v>
      </c>
    </row>
    <row r="1506" spans="1:3" x14ac:dyDescent="0.25">
      <c r="A1506" s="32" t="s">
        <v>308</v>
      </c>
      <c r="B1506" s="12">
        <v>8</v>
      </c>
      <c r="C1506" s="14">
        <v>1531</v>
      </c>
    </row>
    <row r="1507" spans="1:3" x14ac:dyDescent="0.25">
      <c r="A1507" s="32" t="s">
        <v>308</v>
      </c>
      <c r="B1507" s="12">
        <v>8</v>
      </c>
      <c r="C1507" s="14">
        <v>1532</v>
      </c>
    </row>
    <row r="1508" spans="1:3" x14ac:dyDescent="0.25">
      <c r="A1508" s="32" t="s">
        <v>308</v>
      </c>
      <c r="B1508" s="12">
        <v>8</v>
      </c>
      <c r="C1508" s="14">
        <v>1533</v>
      </c>
    </row>
    <row r="1509" spans="1:3" x14ac:dyDescent="0.25">
      <c r="A1509" s="32" t="s">
        <v>308</v>
      </c>
      <c r="B1509" s="12">
        <v>8</v>
      </c>
      <c r="C1509" s="14">
        <v>1534</v>
      </c>
    </row>
    <row r="1510" spans="1:3" x14ac:dyDescent="0.25">
      <c r="A1510" s="32" t="s">
        <v>308</v>
      </c>
      <c r="B1510" s="12">
        <v>8</v>
      </c>
      <c r="C1510" s="14">
        <v>1535</v>
      </c>
    </row>
    <row r="1511" spans="1:3" x14ac:dyDescent="0.25">
      <c r="A1511" s="32" t="s">
        <v>309</v>
      </c>
      <c r="B1511" s="12">
        <v>8</v>
      </c>
      <c r="C1511" s="14">
        <v>1536</v>
      </c>
    </row>
    <row r="1512" spans="1:3" x14ac:dyDescent="0.25">
      <c r="A1512" s="32" t="s">
        <v>309</v>
      </c>
      <c r="B1512" s="12">
        <v>8</v>
      </c>
      <c r="C1512" s="14">
        <v>1604</v>
      </c>
    </row>
    <row r="1513" spans="1:3" x14ac:dyDescent="0.25">
      <c r="A1513" s="32" t="s">
        <v>304</v>
      </c>
      <c r="B1513" s="12">
        <v>8</v>
      </c>
      <c r="C1513" s="14">
        <v>2512</v>
      </c>
    </row>
    <row r="1514" spans="1:3" x14ac:dyDescent="0.25">
      <c r="A1514" s="32" t="s">
        <v>291</v>
      </c>
      <c r="B1514" s="12">
        <v>8</v>
      </c>
      <c r="C1514" s="14">
        <v>2531</v>
      </c>
    </row>
    <row r="1515" spans="1:3" x14ac:dyDescent="0.25">
      <c r="A1515" s="32" t="s">
        <v>281</v>
      </c>
      <c r="B1515" s="12">
        <v>8</v>
      </c>
      <c r="C1515" s="14">
        <v>2537</v>
      </c>
    </row>
    <row r="1516" spans="1:3" x14ac:dyDescent="0.25">
      <c r="A1516" s="32" t="s">
        <v>310</v>
      </c>
      <c r="B1516" s="12">
        <v>8</v>
      </c>
      <c r="C1516" s="14">
        <v>2583</v>
      </c>
    </row>
    <row r="1517" spans="1:3" x14ac:dyDescent="0.25">
      <c r="A1517" s="32" t="s">
        <v>311</v>
      </c>
      <c r="B1517" s="12">
        <v>9</v>
      </c>
      <c r="C1517" s="14">
        <v>595</v>
      </c>
    </row>
    <row r="1518" spans="1:3" x14ac:dyDescent="0.25">
      <c r="A1518" s="32" t="s">
        <v>312</v>
      </c>
      <c r="B1518" s="12">
        <v>9</v>
      </c>
      <c r="C1518" s="14">
        <v>849</v>
      </c>
    </row>
    <row r="1519" spans="1:3" x14ac:dyDescent="0.25">
      <c r="A1519" s="32" t="s">
        <v>312</v>
      </c>
      <c r="B1519" s="12">
        <v>9</v>
      </c>
      <c r="C1519" s="14">
        <v>850</v>
      </c>
    </row>
    <row r="1520" spans="1:3" x14ac:dyDescent="0.25">
      <c r="A1520" s="32" t="s">
        <v>312</v>
      </c>
      <c r="B1520" s="12">
        <v>9</v>
      </c>
      <c r="C1520" s="14">
        <v>936</v>
      </c>
    </row>
    <row r="1521" spans="1:3" x14ac:dyDescent="0.25">
      <c r="A1521" s="32" t="s">
        <v>284</v>
      </c>
      <c r="B1521" s="12">
        <v>9</v>
      </c>
      <c r="C1521" s="14">
        <v>949</v>
      </c>
    </row>
    <row r="1522" spans="1:3" x14ac:dyDescent="0.25">
      <c r="A1522" s="32" t="s">
        <v>312</v>
      </c>
      <c r="B1522" s="12">
        <v>9</v>
      </c>
      <c r="C1522" s="14">
        <v>1009</v>
      </c>
    </row>
    <row r="1523" spans="1:3" x14ac:dyDescent="0.25">
      <c r="A1523" s="32" t="s">
        <v>311</v>
      </c>
      <c r="B1523" s="12">
        <v>9</v>
      </c>
      <c r="C1523" s="14">
        <v>1011</v>
      </c>
    </row>
    <row r="1524" spans="1:3" x14ac:dyDescent="0.25">
      <c r="A1524" s="32" t="s">
        <v>313</v>
      </c>
      <c r="B1524" s="12">
        <v>9</v>
      </c>
      <c r="C1524" s="14">
        <v>1059</v>
      </c>
    </row>
    <row r="1525" spans="1:3" x14ac:dyDescent="0.25">
      <c r="A1525" s="32" t="s">
        <v>311</v>
      </c>
      <c r="B1525" s="12">
        <v>9</v>
      </c>
      <c r="C1525" s="14">
        <v>1074</v>
      </c>
    </row>
    <row r="1526" spans="1:3" x14ac:dyDescent="0.25">
      <c r="A1526" s="32" t="s">
        <v>284</v>
      </c>
      <c r="B1526" s="12">
        <v>9</v>
      </c>
      <c r="C1526" s="14">
        <v>1196</v>
      </c>
    </row>
    <row r="1527" spans="1:3" x14ac:dyDescent="0.25">
      <c r="A1527" s="32" t="s">
        <v>284</v>
      </c>
      <c r="B1527" s="12">
        <v>9</v>
      </c>
      <c r="C1527" s="14">
        <v>1197</v>
      </c>
    </row>
    <row r="1528" spans="1:3" x14ac:dyDescent="0.25">
      <c r="A1528" s="32" t="s">
        <v>284</v>
      </c>
      <c r="B1528" s="12">
        <v>9</v>
      </c>
      <c r="C1528" s="14">
        <v>1198</v>
      </c>
    </row>
    <row r="1529" spans="1:3" x14ac:dyDescent="0.25">
      <c r="A1529" s="32" t="s">
        <v>312</v>
      </c>
      <c r="B1529" s="12">
        <v>9</v>
      </c>
      <c r="C1529" s="14">
        <v>1199</v>
      </c>
    </row>
    <row r="1530" spans="1:3" x14ac:dyDescent="0.25">
      <c r="A1530" s="32" t="s">
        <v>284</v>
      </c>
      <c r="B1530" s="12">
        <v>9</v>
      </c>
      <c r="C1530" s="14">
        <v>1200</v>
      </c>
    </row>
    <row r="1531" spans="1:3" x14ac:dyDescent="0.25">
      <c r="A1531" s="32" t="s">
        <v>284</v>
      </c>
      <c r="B1531" s="12">
        <v>9</v>
      </c>
      <c r="C1531" s="14">
        <v>1201</v>
      </c>
    </row>
    <row r="1532" spans="1:3" x14ac:dyDescent="0.25">
      <c r="A1532" s="32" t="s">
        <v>284</v>
      </c>
      <c r="B1532" s="12">
        <v>9</v>
      </c>
      <c r="C1532" s="14">
        <v>1202</v>
      </c>
    </row>
    <row r="1533" spans="1:3" x14ac:dyDescent="0.25">
      <c r="A1533" s="32" t="s">
        <v>314</v>
      </c>
      <c r="B1533" s="12">
        <v>9</v>
      </c>
      <c r="C1533" s="14">
        <v>1203</v>
      </c>
    </row>
    <row r="1534" spans="1:3" x14ac:dyDescent="0.25">
      <c r="A1534" s="32" t="s">
        <v>314</v>
      </c>
      <c r="B1534" s="12">
        <v>9</v>
      </c>
      <c r="C1534" s="14">
        <v>1204</v>
      </c>
    </row>
    <row r="1535" spans="1:3" x14ac:dyDescent="0.25">
      <c r="A1535" s="32" t="s">
        <v>314</v>
      </c>
      <c r="B1535" s="12">
        <v>9</v>
      </c>
      <c r="C1535" s="14">
        <v>1205</v>
      </c>
    </row>
    <row r="1536" spans="1:3" x14ac:dyDescent="0.25">
      <c r="A1536" s="32" t="s">
        <v>314</v>
      </c>
      <c r="B1536" s="12">
        <v>9</v>
      </c>
      <c r="C1536" s="14">
        <v>1206</v>
      </c>
    </row>
    <row r="1537" spans="1:3" x14ac:dyDescent="0.25">
      <c r="A1537" s="32" t="s">
        <v>313</v>
      </c>
      <c r="B1537" s="12">
        <v>9</v>
      </c>
      <c r="C1537" s="14">
        <v>1207</v>
      </c>
    </row>
    <row r="1538" spans="1:3" x14ac:dyDescent="0.25">
      <c r="A1538" s="32" t="s">
        <v>315</v>
      </c>
      <c r="B1538" s="12">
        <v>9</v>
      </c>
      <c r="C1538" s="14">
        <v>1208</v>
      </c>
    </row>
    <row r="1539" spans="1:3" x14ac:dyDescent="0.25">
      <c r="A1539" s="32" t="s">
        <v>316</v>
      </c>
      <c r="B1539" s="12">
        <v>9</v>
      </c>
      <c r="C1539" s="14">
        <v>1209</v>
      </c>
    </row>
    <row r="1540" spans="1:3" x14ac:dyDescent="0.25">
      <c r="A1540" s="32" t="s">
        <v>316</v>
      </c>
      <c r="B1540" s="12">
        <v>9</v>
      </c>
      <c r="C1540" s="14">
        <v>1210</v>
      </c>
    </row>
    <row r="1541" spans="1:3" x14ac:dyDescent="0.25">
      <c r="A1541" s="32" t="s">
        <v>316</v>
      </c>
      <c r="B1541" s="12">
        <v>9</v>
      </c>
      <c r="C1541" s="14">
        <v>1211</v>
      </c>
    </row>
    <row r="1542" spans="1:3" x14ac:dyDescent="0.25">
      <c r="A1542" s="32" t="s">
        <v>316</v>
      </c>
      <c r="B1542" s="12">
        <v>9</v>
      </c>
      <c r="C1542" s="14">
        <v>1212</v>
      </c>
    </row>
    <row r="1543" spans="1:3" x14ac:dyDescent="0.25">
      <c r="A1543" s="32" t="s">
        <v>316</v>
      </c>
      <c r="B1543" s="12">
        <v>9</v>
      </c>
      <c r="C1543" s="14">
        <v>1213</v>
      </c>
    </row>
    <row r="1544" spans="1:3" x14ac:dyDescent="0.25">
      <c r="A1544" s="32" t="s">
        <v>316</v>
      </c>
      <c r="B1544" s="12">
        <v>9</v>
      </c>
      <c r="C1544" s="14">
        <v>1214</v>
      </c>
    </row>
    <row r="1545" spans="1:3" x14ac:dyDescent="0.25">
      <c r="A1545" s="32" t="s">
        <v>316</v>
      </c>
      <c r="B1545" s="12">
        <v>9</v>
      </c>
      <c r="C1545" s="14">
        <v>1215</v>
      </c>
    </row>
    <row r="1546" spans="1:3" x14ac:dyDescent="0.25">
      <c r="A1546" s="32" t="s">
        <v>316</v>
      </c>
      <c r="B1546" s="12">
        <v>9</v>
      </c>
      <c r="C1546" s="14">
        <v>1216</v>
      </c>
    </row>
    <row r="1547" spans="1:3" x14ac:dyDescent="0.25">
      <c r="A1547" s="32" t="s">
        <v>317</v>
      </c>
      <c r="B1547" s="12">
        <v>9</v>
      </c>
      <c r="C1547" s="14">
        <v>1218</v>
      </c>
    </row>
    <row r="1548" spans="1:3" x14ac:dyDescent="0.25">
      <c r="A1548" s="32" t="s">
        <v>296</v>
      </c>
      <c r="B1548" s="12">
        <v>9</v>
      </c>
      <c r="C1548" s="14">
        <v>1294</v>
      </c>
    </row>
    <row r="1549" spans="1:3" x14ac:dyDescent="0.25">
      <c r="A1549" s="32" t="s">
        <v>318</v>
      </c>
      <c r="B1549" s="12">
        <v>9</v>
      </c>
      <c r="C1549" s="14">
        <v>1537</v>
      </c>
    </row>
    <row r="1550" spans="1:3" x14ac:dyDescent="0.25">
      <c r="A1550" s="32" t="s">
        <v>318</v>
      </c>
      <c r="B1550" s="12">
        <v>9</v>
      </c>
      <c r="C1550" s="14">
        <v>1538</v>
      </c>
    </row>
    <row r="1551" spans="1:3" x14ac:dyDescent="0.25">
      <c r="A1551" s="32" t="s">
        <v>318</v>
      </c>
      <c r="B1551" s="12">
        <v>9</v>
      </c>
      <c r="C1551" s="14">
        <v>1539</v>
      </c>
    </row>
    <row r="1552" spans="1:3" x14ac:dyDescent="0.25">
      <c r="A1552" s="32" t="s">
        <v>318</v>
      </c>
      <c r="B1552" s="12">
        <v>9</v>
      </c>
      <c r="C1552" s="14">
        <v>1540</v>
      </c>
    </row>
    <row r="1553" spans="1:3" x14ac:dyDescent="0.25">
      <c r="A1553" s="32" t="s">
        <v>319</v>
      </c>
      <c r="B1553" s="12">
        <v>9</v>
      </c>
      <c r="C1553" s="14">
        <v>1541</v>
      </c>
    </row>
    <row r="1554" spans="1:3" x14ac:dyDescent="0.25">
      <c r="A1554" s="32" t="s">
        <v>319</v>
      </c>
      <c r="B1554" s="12">
        <v>9</v>
      </c>
      <c r="C1554" s="14">
        <v>1542</v>
      </c>
    </row>
    <row r="1555" spans="1:3" x14ac:dyDescent="0.25">
      <c r="A1555" s="32" t="s">
        <v>319</v>
      </c>
      <c r="B1555" s="12">
        <v>9</v>
      </c>
      <c r="C1555" s="14">
        <v>1543</v>
      </c>
    </row>
    <row r="1556" spans="1:3" x14ac:dyDescent="0.25">
      <c r="A1556" s="32" t="s">
        <v>319</v>
      </c>
      <c r="B1556" s="12">
        <v>9</v>
      </c>
      <c r="C1556" s="14">
        <v>1544</v>
      </c>
    </row>
    <row r="1557" spans="1:3" x14ac:dyDescent="0.25">
      <c r="A1557" s="32" t="s">
        <v>320</v>
      </c>
      <c r="B1557" s="12">
        <v>9</v>
      </c>
      <c r="C1557" s="14">
        <v>1545</v>
      </c>
    </row>
    <row r="1558" spans="1:3" x14ac:dyDescent="0.25">
      <c r="A1558" s="32" t="s">
        <v>320</v>
      </c>
      <c r="B1558" s="12">
        <v>9</v>
      </c>
      <c r="C1558" s="14">
        <v>1546</v>
      </c>
    </row>
    <row r="1559" spans="1:3" x14ac:dyDescent="0.25">
      <c r="A1559" s="32" t="s">
        <v>320</v>
      </c>
      <c r="B1559" s="12">
        <v>9</v>
      </c>
      <c r="C1559" s="14">
        <v>1547</v>
      </c>
    </row>
    <row r="1560" spans="1:3" x14ac:dyDescent="0.25">
      <c r="A1560" s="32" t="s">
        <v>320</v>
      </c>
      <c r="B1560" s="12">
        <v>9</v>
      </c>
      <c r="C1560" s="14">
        <v>1548</v>
      </c>
    </row>
    <row r="1561" spans="1:3" x14ac:dyDescent="0.25">
      <c r="A1561" s="32" t="s">
        <v>320</v>
      </c>
      <c r="B1561" s="12">
        <v>9</v>
      </c>
      <c r="C1561" s="14">
        <v>1549</v>
      </c>
    </row>
    <row r="1562" spans="1:3" x14ac:dyDescent="0.25">
      <c r="A1562" s="32" t="s">
        <v>321</v>
      </c>
      <c r="B1562" s="12">
        <v>9</v>
      </c>
      <c r="C1562" s="14">
        <v>1550</v>
      </c>
    </row>
    <row r="1563" spans="1:3" x14ac:dyDescent="0.25">
      <c r="A1563" s="32" t="s">
        <v>321</v>
      </c>
      <c r="B1563" s="12">
        <v>9</v>
      </c>
      <c r="C1563" s="14">
        <v>1551</v>
      </c>
    </row>
    <row r="1564" spans="1:3" x14ac:dyDescent="0.25">
      <c r="A1564" s="32" t="s">
        <v>321</v>
      </c>
      <c r="B1564" s="12">
        <v>9</v>
      </c>
      <c r="C1564" s="14">
        <v>1552</v>
      </c>
    </row>
    <row r="1565" spans="1:3" x14ac:dyDescent="0.25">
      <c r="A1565" s="32" t="s">
        <v>321</v>
      </c>
      <c r="B1565" s="12">
        <v>9</v>
      </c>
      <c r="C1565" s="14">
        <v>1553</v>
      </c>
    </row>
    <row r="1566" spans="1:3" x14ac:dyDescent="0.25">
      <c r="A1566" s="32" t="s">
        <v>321</v>
      </c>
      <c r="B1566" s="12">
        <v>9</v>
      </c>
      <c r="C1566" s="14">
        <v>1554</v>
      </c>
    </row>
    <row r="1567" spans="1:3" x14ac:dyDescent="0.25">
      <c r="A1567" s="32" t="s">
        <v>322</v>
      </c>
      <c r="B1567" s="12">
        <v>9</v>
      </c>
      <c r="C1567" s="14">
        <v>1555</v>
      </c>
    </row>
    <row r="1568" spans="1:3" x14ac:dyDescent="0.25">
      <c r="A1568" s="32" t="s">
        <v>322</v>
      </c>
      <c r="B1568" s="12">
        <v>9</v>
      </c>
      <c r="C1568" s="14">
        <v>1556</v>
      </c>
    </row>
    <row r="1569" spans="1:3" x14ac:dyDescent="0.25">
      <c r="A1569" s="32" t="s">
        <v>322</v>
      </c>
      <c r="B1569" s="12">
        <v>9</v>
      </c>
      <c r="C1569" s="14">
        <v>1557</v>
      </c>
    </row>
    <row r="1570" spans="1:3" x14ac:dyDescent="0.25">
      <c r="A1570" s="32" t="s">
        <v>322</v>
      </c>
      <c r="B1570" s="12">
        <v>9</v>
      </c>
      <c r="C1570" s="14">
        <v>1558</v>
      </c>
    </row>
    <row r="1571" spans="1:3" x14ac:dyDescent="0.25">
      <c r="A1571" s="32" t="s">
        <v>322</v>
      </c>
      <c r="B1571" s="12">
        <v>9</v>
      </c>
      <c r="C1571" s="14">
        <v>1559</v>
      </c>
    </row>
    <row r="1572" spans="1:3" x14ac:dyDescent="0.25">
      <c r="A1572" s="32" t="s">
        <v>323</v>
      </c>
      <c r="B1572" s="12">
        <v>9</v>
      </c>
      <c r="C1572" s="14">
        <v>1561</v>
      </c>
    </row>
    <row r="1573" spans="1:3" x14ac:dyDescent="0.25">
      <c r="A1573" s="32" t="s">
        <v>323</v>
      </c>
      <c r="B1573" s="12">
        <v>9</v>
      </c>
      <c r="C1573" s="14">
        <v>1562</v>
      </c>
    </row>
    <row r="1574" spans="1:3" x14ac:dyDescent="0.25">
      <c r="A1574" s="32" t="s">
        <v>323</v>
      </c>
      <c r="B1574" s="12">
        <v>9</v>
      </c>
      <c r="C1574" s="14">
        <v>1563</v>
      </c>
    </row>
    <row r="1575" spans="1:3" x14ac:dyDescent="0.25">
      <c r="A1575" s="32" t="s">
        <v>324</v>
      </c>
      <c r="B1575" s="12">
        <v>9</v>
      </c>
      <c r="C1575" s="14">
        <v>1564</v>
      </c>
    </row>
    <row r="1576" spans="1:3" x14ac:dyDescent="0.25">
      <c r="A1576" s="32" t="s">
        <v>324</v>
      </c>
      <c r="B1576" s="12">
        <v>9</v>
      </c>
      <c r="C1576" s="14">
        <v>1565</v>
      </c>
    </row>
    <row r="1577" spans="1:3" x14ac:dyDescent="0.25">
      <c r="A1577" s="32" t="s">
        <v>324</v>
      </c>
      <c r="B1577" s="12">
        <v>9</v>
      </c>
      <c r="C1577" s="14">
        <v>1566</v>
      </c>
    </row>
    <row r="1578" spans="1:3" x14ac:dyDescent="0.25">
      <c r="A1578" s="32" t="s">
        <v>325</v>
      </c>
      <c r="B1578" s="12">
        <v>9</v>
      </c>
      <c r="C1578" s="14">
        <v>1567</v>
      </c>
    </row>
    <row r="1579" spans="1:3" x14ac:dyDescent="0.25">
      <c r="A1579" s="32" t="s">
        <v>325</v>
      </c>
      <c r="B1579" s="12">
        <v>9</v>
      </c>
      <c r="C1579" s="14">
        <v>1568</v>
      </c>
    </row>
    <row r="1580" spans="1:3" x14ac:dyDescent="0.25">
      <c r="A1580" s="32" t="s">
        <v>325</v>
      </c>
      <c r="B1580" s="12">
        <v>9</v>
      </c>
      <c r="C1580" s="14">
        <v>1569</v>
      </c>
    </row>
    <row r="1581" spans="1:3" x14ac:dyDescent="0.25">
      <c r="A1581" s="32" t="s">
        <v>309</v>
      </c>
      <c r="B1581" s="12">
        <v>9</v>
      </c>
      <c r="C1581" s="14">
        <v>1603</v>
      </c>
    </row>
    <row r="1582" spans="1:3" x14ac:dyDescent="0.25">
      <c r="A1582" s="32" t="s">
        <v>326</v>
      </c>
      <c r="B1582" s="12">
        <v>9</v>
      </c>
      <c r="C1582" s="14">
        <v>1605</v>
      </c>
    </row>
    <row r="1583" spans="1:3" x14ac:dyDescent="0.25">
      <c r="A1583" s="32" t="s">
        <v>326</v>
      </c>
      <c r="B1583" s="12">
        <v>9</v>
      </c>
      <c r="C1583" s="14">
        <v>1606</v>
      </c>
    </row>
    <row r="1584" spans="1:3" x14ac:dyDescent="0.25">
      <c r="A1584" s="32" t="s">
        <v>326</v>
      </c>
      <c r="B1584" s="12">
        <v>9</v>
      </c>
      <c r="C1584" s="14">
        <v>1607</v>
      </c>
    </row>
    <row r="1585" spans="1:3" x14ac:dyDescent="0.25">
      <c r="A1585" s="32" t="s">
        <v>326</v>
      </c>
      <c r="B1585" s="12">
        <v>9</v>
      </c>
      <c r="C1585" s="14">
        <v>1608</v>
      </c>
    </row>
    <row r="1586" spans="1:3" x14ac:dyDescent="0.25">
      <c r="A1586" s="32" t="s">
        <v>326</v>
      </c>
      <c r="B1586" s="12">
        <v>9</v>
      </c>
      <c r="C1586" s="14">
        <v>1609</v>
      </c>
    </row>
    <row r="1587" spans="1:3" x14ac:dyDescent="0.25">
      <c r="A1587" s="32" t="s">
        <v>326</v>
      </c>
      <c r="B1587" s="12">
        <v>9</v>
      </c>
      <c r="C1587" s="14">
        <v>1610</v>
      </c>
    </row>
    <row r="1588" spans="1:3" x14ac:dyDescent="0.25">
      <c r="A1588" s="32" t="s">
        <v>327</v>
      </c>
      <c r="B1588" s="12">
        <v>9</v>
      </c>
      <c r="C1588" s="14">
        <v>1611</v>
      </c>
    </row>
    <row r="1589" spans="1:3" x14ac:dyDescent="0.25">
      <c r="A1589" s="32" t="s">
        <v>327</v>
      </c>
      <c r="B1589" s="12">
        <v>9</v>
      </c>
      <c r="C1589" s="14">
        <v>1612</v>
      </c>
    </row>
    <row r="1590" spans="1:3" x14ac:dyDescent="0.25">
      <c r="A1590" s="32" t="s">
        <v>327</v>
      </c>
      <c r="B1590" s="12">
        <v>9</v>
      </c>
      <c r="C1590" s="14">
        <v>1613</v>
      </c>
    </row>
    <row r="1591" spans="1:3" x14ac:dyDescent="0.25">
      <c r="A1591" s="32" t="s">
        <v>327</v>
      </c>
      <c r="B1591" s="12">
        <v>9</v>
      </c>
      <c r="C1591" s="14">
        <v>1614</v>
      </c>
    </row>
    <row r="1592" spans="1:3" x14ac:dyDescent="0.25">
      <c r="A1592" s="32" t="s">
        <v>327</v>
      </c>
      <c r="B1592" s="12">
        <v>9</v>
      </c>
      <c r="C1592" s="14">
        <v>1615</v>
      </c>
    </row>
    <row r="1593" spans="1:3" x14ac:dyDescent="0.25">
      <c r="A1593" s="32" t="s">
        <v>327</v>
      </c>
      <c r="B1593" s="12">
        <v>9</v>
      </c>
      <c r="C1593" s="14">
        <v>1616</v>
      </c>
    </row>
    <row r="1594" spans="1:3" x14ac:dyDescent="0.25">
      <c r="A1594" s="32" t="s">
        <v>328</v>
      </c>
      <c r="B1594" s="12">
        <v>9</v>
      </c>
      <c r="C1594" s="14">
        <v>1617</v>
      </c>
    </row>
    <row r="1595" spans="1:3" x14ac:dyDescent="0.25">
      <c r="A1595" s="32" t="s">
        <v>328</v>
      </c>
      <c r="B1595" s="12">
        <v>9</v>
      </c>
      <c r="C1595" s="14">
        <v>1618</v>
      </c>
    </row>
    <row r="1596" spans="1:3" x14ac:dyDescent="0.25">
      <c r="A1596" s="32" t="s">
        <v>328</v>
      </c>
      <c r="B1596" s="12">
        <v>9</v>
      </c>
      <c r="C1596" s="14">
        <v>1619</v>
      </c>
    </row>
    <row r="1597" spans="1:3" x14ac:dyDescent="0.25">
      <c r="A1597" s="32" t="s">
        <v>328</v>
      </c>
      <c r="B1597" s="12">
        <v>9</v>
      </c>
      <c r="C1597" s="14">
        <v>1620</v>
      </c>
    </row>
    <row r="1598" spans="1:3" x14ac:dyDescent="0.25">
      <c r="A1598" s="32" t="s">
        <v>328</v>
      </c>
      <c r="B1598" s="12">
        <v>9</v>
      </c>
      <c r="C1598" s="14">
        <v>1621</v>
      </c>
    </row>
    <row r="1599" spans="1:3" x14ac:dyDescent="0.25">
      <c r="A1599" s="32" t="s">
        <v>328</v>
      </c>
      <c r="B1599" s="12">
        <v>9</v>
      </c>
      <c r="C1599" s="14">
        <v>1622</v>
      </c>
    </row>
    <row r="1600" spans="1:3" x14ac:dyDescent="0.25">
      <c r="A1600" s="32" t="s">
        <v>329</v>
      </c>
      <c r="B1600" s="12">
        <v>9</v>
      </c>
      <c r="C1600" s="14">
        <v>1623</v>
      </c>
    </row>
    <row r="1601" spans="1:3" x14ac:dyDescent="0.25">
      <c r="A1601" s="32" t="s">
        <v>329</v>
      </c>
      <c r="B1601" s="12">
        <v>9</v>
      </c>
      <c r="C1601" s="14">
        <v>1625</v>
      </c>
    </row>
    <row r="1602" spans="1:3" x14ac:dyDescent="0.25">
      <c r="A1602" s="32" t="s">
        <v>329</v>
      </c>
      <c r="B1602" s="12">
        <v>9</v>
      </c>
      <c r="C1602" s="14">
        <v>1626</v>
      </c>
    </row>
    <row r="1603" spans="1:3" x14ac:dyDescent="0.25">
      <c r="A1603" s="32" t="s">
        <v>329</v>
      </c>
      <c r="B1603" s="12">
        <v>9</v>
      </c>
      <c r="C1603" s="14">
        <v>1627</v>
      </c>
    </row>
    <row r="1604" spans="1:3" x14ac:dyDescent="0.25">
      <c r="A1604" s="32" t="s">
        <v>327</v>
      </c>
      <c r="B1604" s="12">
        <v>9</v>
      </c>
      <c r="C1604" s="14">
        <v>1628</v>
      </c>
    </row>
    <row r="1605" spans="1:3" x14ac:dyDescent="0.25">
      <c r="A1605" s="32" t="s">
        <v>329</v>
      </c>
      <c r="B1605" s="12">
        <v>9</v>
      </c>
      <c r="C1605" s="14">
        <v>1629</v>
      </c>
    </row>
    <row r="1606" spans="1:3" x14ac:dyDescent="0.25">
      <c r="A1606" s="32" t="s">
        <v>330</v>
      </c>
      <c r="B1606" s="12">
        <v>9</v>
      </c>
      <c r="C1606" s="14">
        <v>1630</v>
      </c>
    </row>
    <row r="1607" spans="1:3" x14ac:dyDescent="0.25">
      <c r="A1607" s="32" t="s">
        <v>330</v>
      </c>
      <c r="B1607" s="12">
        <v>9</v>
      </c>
      <c r="C1607" s="14">
        <v>1631</v>
      </c>
    </row>
    <row r="1608" spans="1:3" x14ac:dyDescent="0.25">
      <c r="A1608" s="32" t="s">
        <v>330</v>
      </c>
      <c r="B1608" s="12">
        <v>9</v>
      </c>
      <c r="C1608" s="14">
        <v>1632</v>
      </c>
    </row>
    <row r="1609" spans="1:3" x14ac:dyDescent="0.25">
      <c r="A1609" s="32" t="s">
        <v>330</v>
      </c>
      <c r="B1609" s="12">
        <v>9</v>
      </c>
      <c r="C1609" s="14">
        <v>1633</v>
      </c>
    </row>
    <row r="1610" spans="1:3" x14ac:dyDescent="0.25">
      <c r="A1610" s="32" t="s">
        <v>330</v>
      </c>
      <c r="B1610" s="12">
        <v>9</v>
      </c>
      <c r="C1610" s="14">
        <v>1634</v>
      </c>
    </row>
    <row r="1611" spans="1:3" x14ac:dyDescent="0.25">
      <c r="A1611" s="32" t="s">
        <v>330</v>
      </c>
      <c r="B1611" s="12">
        <v>9</v>
      </c>
      <c r="C1611" s="14">
        <v>1635</v>
      </c>
    </row>
    <row r="1612" spans="1:3" x14ac:dyDescent="0.25">
      <c r="A1612" s="32" t="s">
        <v>331</v>
      </c>
      <c r="B1612" s="12">
        <v>9</v>
      </c>
      <c r="C1612" s="14">
        <v>1636</v>
      </c>
    </row>
    <row r="1613" spans="1:3" x14ac:dyDescent="0.25">
      <c r="A1613" s="32" t="s">
        <v>331</v>
      </c>
      <c r="B1613" s="12">
        <v>9</v>
      </c>
      <c r="C1613" s="14">
        <v>1637</v>
      </c>
    </row>
    <row r="1614" spans="1:3" x14ac:dyDescent="0.25">
      <c r="A1614" s="32" t="s">
        <v>331</v>
      </c>
      <c r="B1614" s="12">
        <v>9</v>
      </c>
      <c r="C1614" s="14">
        <v>1638</v>
      </c>
    </row>
    <row r="1615" spans="1:3" x14ac:dyDescent="0.25">
      <c r="A1615" s="32" t="s">
        <v>331</v>
      </c>
      <c r="B1615" s="12">
        <v>9</v>
      </c>
      <c r="C1615" s="14">
        <v>1639</v>
      </c>
    </row>
    <row r="1616" spans="1:3" x14ac:dyDescent="0.25">
      <c r="A1616" s="32" t="s">
        <v>330</v>
      </c>
      <c r="B1616" s="12">
        <v>9</v>
      </c>
      <c r="C1616" s="14">
        <v>1640</v>
      </c>
    </row>
    <row r="1617" spans="1:3" x14ac:dyDescent="0.25">
      <c r="A1617" s="32" t="s">
        <v>332</v>
      </c>
      <c r="B1617" s="12">
        <v>9</v>
      </c>
      <c r="C1617" s="14">
        <v>1641</v>
      </c>
    </row>
    <row r="1618" spans="1:3" x14ac:dyDescent="0.25">
      <c r="A1618" s="32" t="s">
        <v>332</v>
      </c>
      <c r="B1618" s="12">
        <v>9</v>
      </c>
      <c r="C1618" s="14">
        <v>1642</v>
      </c>
    </row>
    <row r="1619" spans="1:3" x14ac:dyDescent="0.25">
      <c r="A1619" s="32" t="s">
        <v>317</v>
      </c>
      <c r="B1619" s="12">
        <v>9</v>
      </c>
      <c r="C1619" s="14">
        <v>1643</v>
      </c>
    </row>
    <row r="1620" spans="1:3" x14ac:dyDescent="0.25">
      <c r="A1620" s="32" t="s">
        <v>317</v>
      </c>
      <c r="B1620" s="12">
        <v>9</v>
      </c>
      <c r="C1620" s="14">
        <v>1644</v>
      </c>
    </row>
    <row r="1621" spans="1:3" x14ac:dyDescent="0.25">
      <c r="A1621" s="32" t="s">
        <v>317</v>
      </c>
      <c r="B1621" s="12">
        <v>9</v>
      </c>
      <c r="C1621" s="14">
        <v>1645</v>
      </c>
    </row>
    <row r="1622" spans="1:3" x14ac:dyDescent="0.25">
      <c r="A1622" s="32" t="s">
        <v>332</v>
      </c>
      <c r="B1622" s="12">
        <v>9</v>
      </c>
      <c r="C1622" s="14">
        <v>1646</v>
      </c>
    </row>
    <row r="1623" spans="1:3" x14ac:dyDescent="0.25">
      <c r="A1623" s="32" t="s">
        <v>332</v>
      </c>
      <c r="B1623" s="12">
        <v>9</v>
      </c>
      <c r="C1623" s="14">
        <v>1647</v>
      </c>
    </row>
    <row r="1624" spans="1:3" x14ac:dyDescent="0.25">
      <c r="A1624" s="32" t="s">
        <v>333</v>
      </c>
      <c r="B1624" s="12">
        <v>9</v>
      </c>
      <c r="C1624" s="14">
        <v>1648</v>
      </c>
    </row>
    <row r="1625" spans="1:3" x14ac:dyDescent="0.25">
      <c r="A1625" s="32" t="s">
        <v>333</v>
      </c>
      <c r="B1625" s="12">
        <v>9</v>
      </c>
      <c r="C1625" s="14">
        <v>1649</v>
      </c>
    </row>
    <row r="1626" spans="1:3" x14ac:dyDescent="0.25">
      <c r="A1626" s="32" t="s">
        <v>330</v>
      </c>
      <c r="B1626" s="12">
        <v>9</v>
      </c>
      <c r="C1626" s="14">
        <v>1650</v>
      </c>
    </row>
    <row r="1627" spans="1:3" x14ac:dyDescent="0.25">
      <c r="A1627" s="32" t="s">
        <v>334</v>
      </c>
      <c r="B1627" s="12">
        <v>9</v>
      </c>
      <c r="C1627" s="14">
        <v>1651</v>
      </c>
    </row>
    <row r="1628" spans="1:3" x14ac:dyDescent="0.25">
      <c r="A1628" s="32" t="s">
        <v>334</v>
      </c>
      <c r="B1628" s="12">
        <v>9</v>
      </c>
      <c r="C1628" s="14">
        <v>1652</v>
      </c>
    </row>
    <row r="1629" spans="1:3" x14ac:dyDescent="0.25">
      <c r="A1629" s="32" t="s">
        <v>334</v>
      </c>
      <c r="B1629" s="12">
        <v>9</v>
      </c>
      <c r="C1629" s="14">
        <v>1653</v>
      </c>
    </row>
    <row r="1630" spans="1:3" x14ac:dyDescent="0.25">
      <c r="A1630" s="32" t="s">
        <v>334</v>
      </c>
      <c r="B1630" s="12">
        <v>9</v>
      </c>
      <c r="C1630" s="14">
        <v>1654</v>
      </c>
    </row>
    <row r="1631" spans="1:3" x14ac:dyDescent="0.25">
      <c r="A1631" s="32" t="s">
        <v>334</v>
      </c>
      <c r="B1631" s="12">
        <v>9</v>
      </c>
      <c r="C1631" s="14">
        <v>1655</v>
      </c>
    </row>
    <row r="1632" spans="1:3" x14ac:dyDescent="0.25">
      <c r="A1632" s="32" t="s">
        <v>335</v>
      </c>
      <c r="B1632" s="12">
        <v>9</v>
      </c>
      <c r="C1632" s="14">
        <v>1656</v>
      </c>
    </row>
    <row r="1633" spans="1:3" x14ac:dyDescent="0.25">
      <c r="A1633" s="32" t="s">
        <v>335</v>
      </c>
      <c r="B1633" s="12">
        <v>9</v>
      </c>
      <c r="C1633" s="14">
        <v>1657</v>
      </c>
    </row>
    <row r="1634" spans="1:3" x14ac:dyDescent="0.25">
      <c r="A1634" s="32" t="s">
        <v>335</v>
      </c>
      <c r="B1634" s="12">
        <v>9</v>
      </c>
      <c r="C1634" s="14">
        <v>1658</v>
      </c>
    </row>
    <row r="1635" spans="1:3" x14ac:dyDescent="0.25">
      <c r="A1635" s="32" t="s">
        <v>335</v>
      </c>
      <c r="B1635" s="12">
        <v>9</v>
      </c>
      <c r="C1635" s="14">
        <v>1659</v>
      </c>
    </row>
    <row r="1636" spans="1:3" x14ac:dyDescent="0.25">
      <c r="A1636" s="32" t="s">
        <v>335</v>
      </c>
      <c r="B1636" s="12">
        <v>9</v>
      </c>
      <c r="C1636" s="14">
        <v>1660</v>
      </c>
    </row>
    <row r="1637" spans="1:3" x14ac:dyDescent="0.25">
      <c r="A1637" s="32" t="s">
        <v>336</v>
      </c>
      <c r="B1637" s="12">
        <v>9</v>
      </c>
      <c r="C1637" s="14">
        <v>1661</v>
      </c>
    </row>
    <row r="1638" spans="1:3" x14ac:dyDescent="0.25">
      <c r="A1638" s="32" t="s">
        <v>336</v>
      </c>
      <c r="B1638" s="12">
        <v>9</v>
      </c>
      <c r="C1638" s="14">
        <v>1662</v>
      </c>
    </row>
    <row r="1639" spans="1:3" x14ac:dyDescent="0.25">
      <c r="A1639" s="32" t="s">
        <v>336</v>
      </c>
      <c r="B1639" s="12">
        <v>9</v>
      </c>
      <c r="C1639" s="14">
        <v>1663</v>
      </c>
    </row>
    <row r="1640" spans="1:3" x14ac:dyDescent="0.25">
      <c r="A1640" s="32" t="s">
        <v>336</v>
      </c>
      <c r="B1640" s="12">
        <v>9</v>
      </c>
      <c r="C1640" s="14">
        <v>1664</v>
      </c>
    </row>
    <row r="1641" spans="1:3" x14ac:dyDescent="0.25">
      <c r="A1641" s="32" t="s">
        <v>336</v>
      </c>
      <c r="B1641" s="12">
        <v>9</v>
      </c>
      <c r="C1641" s="14">
        <v>1665</v>
      </c>
    </row>
    <row r="1642" spans="1:3" x14ac:dyDescent="0.25">
      <c r="A1642" s="32" t="s">
        <v>336</v>
      </c>
      <c r="B1642" s="12">
        <v>9</v>
      </c>
      <c r="C1642" s="14">
        <v>1666</v>
      </c>
    </row>
    <row r="1643" spans="1:3" x14ac:dyDescent="0.25">
      <c r="A1643" s="32" t="s">
        <v>337</v>
      </c>
      <c r="B1643" s="12">
        <v>9</v>
      </c>
      <c r="C1643" s="14">
        <v>1667</v>
      </c>
    </row>
    <row r="1644" spans="1:3" x14ac:dyDescent="0.25">
      <c r="A1644" s="32" t="s">
        <v>337</v>
      </c>
      <c r="B1644" s="12">
        <v>9</v>
      </c>
      <c r="C1644" s="14">
        <v>1668</v>
      </c>
    </row>
    <row r="1645" spans="1:3" x14ac:dyDescent="0.25">
      <c r="A1645" s="32" t="s">
        <v>337</v>
      </c>
      <c r="B1645" s="12">
        <v>9</v>
      </c>
      <c r="C1645" s="14">
        <v>1669</v>
      </c>
    </row>
    <row r="1646" spans="1:3" x14ac:dyDescent="0.25">
      <c r="A1646" s="32" t="s">
        <v>337</v>
      </c>
      <c r="B1646" s="12">
        <v>9</v>
      </c>
      <c r="C1646" s="14">
        <v>1670</v>
      </c>
    </row>
    <row r="1647" spans="1:3" x14ac:dyDescent="0.25">
      <c r="A1647" s="32" t="s">
        <v>337</v>
      </c>
      <c r="B1647" s="12">
        <v>9</v>
      </c>
      <c r="C1647" s="14">
        <v>1671</v>
      </c>
    </row>
    <row r="1648" spans="1:3" x14ac:dyDescent="0.25">
      <c r="A1648" s="32" t="s">
        <v>337</v>
      </c>
      <c r="B1648" s="12">
        <v>9</v>
      </c>
      <c r="C1648" s="14">
        <v>1672</v>
      </c>
    </row>
    <row r="1649" spans="1:3" x14ac:dyDescent="0.25">
      <c r="A1649" s="32" t="s">
        <v>338</v>
      </c>
      <c r="B1649" s="12">
        <v>9</v>
      </c>
      <c r="C1649" s="14">
        <v>1673</v>
      </c>
    </row>
    <row r="1650" spans="1:3" x14ac:dyDescent="0.25">
      <c r="A1650" s="32" t="s">
        <v>338</v>
      </c>
      <c r="B1650" s="12">
        <v>9</v>
      </c>
      <c r="C1650" s="14">
        <v>1674</v>
      </c>
    </row>
    <row r="1651" spans="1:3" x14ac:dyDescent="0.25">
      <c r="A1651" s="32" t="s">
        <v>338</v>
      </c>
      <c r="B1651" s="12">
        <v>9</v>
      </c>
      <c r="C1651" s="14">
        <v>1675</v>
      </c>
    </row>
    <row r="1652" spans="1:3" x14ac:dyDescent="0.25">
      <c r="A1652" s="32" t="s">
        <v>338</v>
      </c>
      <c r="B1652" s="12">
        <v>9</v>
      </c>
      <c r="C1652" s="14">
        <v>1676</v>
      </c>
    </row>
    <row r="1653" spans="1:3" x14ac:dyDescent="0.25">
      <c r="A1653" s="32" t="s">
        <v>338</v>
      </c>
      <c r="B1653" s="12">
        <v>9</v>
      </c>
      <c r="C1653" s="14">
        <v>1677</v>
      </c>
    </row>
    <row r="1654" spans="1:3" x14ac:dyDescent="0.25">
      <c r="A1654" s="32" t="s">
        <v>338</v>
      </c>
      <c r="B1654" s="12">
        <v>9</v>
      </c>
      <c r="C1654" s="14">
        <v>1678</v>
      </c>
    </row>
    <row r="1655" spans="1:3" x14ac:dyDescent="0.25">
      <c r="A1655" s="32" t="s">
        <v>339</v>
      </c>
      <c r="B1655" s="12">
        <v>9</v>
      </c>
      <c r="C1655" s="14">
        <v>1679</v>
      </c>
    </row>
    <row r="1656" spans="1:3" x14ac:dyDescent="0.25">
      <c r="A1656" s="32" t="s">
        <v>339</v>
      </c>
      <c r="B1656" s="12">
        <v>9</v>
      </c>
      <c r="C1656" s="14">
        <v>1680</v>
      </c>
    </row>
    <row r="1657" spans="1:3" x14ac:dyDescent="0.25">
      <c r="A1657" s="32" t="s">
        <v>339</v>
      </c>
      <c r="B1657" s="12">
        <v>9</v>
      </c>
      <c r="C1657" s="14">
        <v>1681</v>
      </c>
    </row>
    <row r="1658" spans="1:3" x14ac:dyDescent="0.25">
      <c r="A1658" s="32" t="s">
        <v>339</v>
      </c>
      <c r="B1658" s="12">
        <v>9</v>
      </c>
      <c r="C1658" s="14">
        <v>1682</v>
      </c>
    </row>
    <row r="1659" spans="1:3" x14ac:dyDescent="0.25">
      <c r="A1659" s="32" t="s">
        <v>339</v>
      </c>
      <c r="B1659" s="12">
        <v>9</v>
      </c>
      <c r="C1659" s="14">
        <v>1683</v>
      </c>
    </row>
    <row r="1660" spans="1:3" x14ac:dyDescent="0.25">
      <c r="A1660" s="32" t="s">
        <v>339</v>
      </c>
      <c r="B1660" s="12">
        <v>9</v>
      </c>
      <c r="C1660" s="14">
        <v>1684</v>
      </c>
    </row>
    <row r="1661" spans="1:3" x14ac:dyDescent="0.25">
      <c r="A1661" s="32" t="s">
        <v>340</v>
      </c>
      <c r="B1661" s="12">
        <v>9</v>
      </c>
      <c r="C1661" s="14">
        <v>1685</v>
      </c>
    </row>
    <row r="1662" spans="1:3" x14ac:dyDescent="0.25">
      <c r="A1662" s="32" t="s">
        <v>329</v>
      </c>
      <c r="B1662" s="12">
        <v>9</v>
      </c>
      <c r="C1662" s="14">
        <v>1686</v>
      </c>
    </row>
    <row r="1663" spans="1:3" x14ac:dyDescent="0.25">
      <c r="A1663" s="32" t="s">
        <v>340</v>
      </c>
      <c r="B1663" s="12">
        <v>9</v>
      </c>
      <c r="C1663" s="14">
        <v>1687</v>
      </c>
    </row>
    <row r="1664" spans="1:3" x14ac:dyDescent="0.25">
      <c r="A1664" s="32" t="s">
        <v>340</v>
      </c>
      <c r="B1664" s="12">
        <v>9</v>
      </c>
      <c r="C1664" s="14">
        <v>1688</v>
      </c>
    </row>
    <row r="1665" spans="1:3" x14ac:dyDescent="0.25">
      <c r="A1665" s="32" t="s">
        <v>341</v>
      </c>
      <c r="B1665" s="12">
        <v>9</v>
      </c>
      <c r="C1665" s="14">
        <v>1689</v>
      </c>
    </row>
    <row r="1666" spans="1:3" x14ac:dyDescent="0.25">
      <c r="A1666" s="32" t="s">
        <v>341</v>
      </c>
      <c r="B1666" s="12">
        <v>9</v>
      </c>
      <c r="C1666" s="14">
        <v>1690</v>
      </c>
    </row>
    <row r="1667" spans="1:3" x14ac:dyDescent="0.25">
      <c r="A1667" s="32" t="s">
        <v>341</v>
      </c>
      <c r="B1667" s="12">
        <v>9</v>
      </c>
      <c r="C1667" s="14">
        <v>1691</v>
      </c>
    </row>
    <row r="1668" spans="1:3" x14ac:dyDescent="0.25">
      <c r="A1668" s="32" t="s">
        <v>341</v>
      </c>
      <c r="B1668" s="12">
        <v>9</v>
      </c>
      <c r="C1668" s="14">
        <v>1692</v>
      </c>
    </row>
    <row r="1669" spans="1:3" x14ac:dyDescent="0.25">
      <c r="A1669" s="32" t="s">
        <v>341</v>
      </c>
      <c r="B1669" s="12">
        <v>9</v>
      </c>
      <c r="C1669" s="14">
        <v>1693</v>
      </c>
    </row>
    <row r="1670" spans="1:3" x14ac:dyDescent="0.25">
      <c r="A1670" s="32" t="s">
        <v>342</v>
      </c>
      <c r="B1670" s="12">
        <v>9</v>
      </c>
      <c r="C1670" s="14">
        <v>1694</v>
      </c>
    </row>
    <row r="1671" spans="1:3" x14ac:dyDescent="0.25">
      <c r="A1671" s="32" t="s">
        <v>342</v>
      </c>
      <c r="B1671" s="12">
        <v>9</v>
      </c>
      <c r="C1671" s="14">
        <v>1695</v>
      </c>
    </row>
    <row r="1672" spans="1:3" x14ac:dyDescent="0.25">
      <c r="A1672" s="32" t="s">
        <v>342</v>
      </c>
      <c r="B1672" s="12">
        <v>9</v>
      </c>
      <c r="C1672" s="14">
        <v>1696</v>
      </c>
    </row>
    <row r="1673" spans="1:3" x14ac:dyDescent="0.25">
      <c r="A1673" s="32" t="s">
        <v>342</v>
      </c>
      <c r="B1673" s="12">
        <v>9</v>
      </c>
      <c r="C1673" s="14">
        <v>1697</v>
      </c>
    </row>
    <row r="1674" spans="1:3" x14ac:dyDescent="0.25">
      <c r="A1674" s="32" t="s">
        <v>340</v>
      </c>
      <c r="B1674" s="12">
        <v>9</v>
      </c>
      <c r="C1674" s="14">
        <v>1698</v>
      </c>
    </row>
    <row r="1675" spans="1:3" x14ac:dyDescent="0.25">
      <c r="A1675" s="32" t="s">
        <v>311</v>
      </c>
      <c r="B1675" s="12">
        <v>9</v>
      </c>
      <c r="C1675" s="14">
        <v>1973</v>
      </c>
    </row>
    <row r="1676" spans="1:3" x14ac:dyDescent="0.25">
      <c r="A1676" s="32" t="s">
        <v>343</v>
      </c>
      <c r="B1676" s="12">
        <v>9</v>
      </c>
      <c r="C1676" s="14">
        <v>1974</v>
      </c>
    </row>
    <row r="1677" spans="1:3" x14ac:dyDescent="0.25">
      <c r="A1677" s="32" t="s">
        <v>343</v>
      </c>
      <c r="B1677" s="12">
        <v>9</v>
      </c>
      <c r="C1677" s="14">
        <v>1975</v>
      </c>
    </row>
    <row r="1678" spans="1:3" x14ac:dyDescent="0.25">
      <c r="A1678" s="32" t="s">
        <v>343</v>
      </c>
      <c r="B1678" s="12">
        <v>9</v>
      </c>
      <c r="C1678" s="14">
        <v>1976</v>
      </c>
    </row>
    <row r="1679" spans="1:3" x14ac:dyDescent="0.25">
      <c r="A1679" s="32" t="s">
        <v>343</v>
      </c>
      <c r="B1679" s="12">
        <v>9</v>
      </c>
      <c r="C1679" s="14">
        <v>1977</v>
      </c>
    </row>
    <row r="1680" spans="1:3" x14ac:dyDescent="0.25">
      <c r="A1680" s="32" t="s">
        <v>311</v>
      </c>
      <c r="B1680" s="12">
        <v>9</v>
      </c>
      <c r="C1680" s="14">
        <v>1978</v>
      </c>
    </row>
    <row r="1681" spans="1:3" x14ac:dyDescent="0.25">
      <c r="A1681" s="32" t="s">
        <v>315</v>
      </c>
      <c r="B1681" s="12">
        <v>9</v>
      </c>
      <c r="C1681" s="14">
        <v>2511</v>
      </c>
    </row>
    <row r="1682" spans="1:3" x14ac:dyDescent="0.25">
      <c r="A1682" s="32" t="s">
        <v>314</v>
      </c>
      <c r="B1682" s="12">
        <v>9</v>
      </c>
      <c r="C1682" s="14">
        <v>2513</v>
      </c>
    </row>
    <row r="1683" spans="1:3" x14ac:dyDescent="0.25">
      <c r="A1683" s="32" t="s">
        <v>317</v>
      </c>
      <c r="B1683" s="12">
        <v>9</v>
      </c>
      <c r="C1683" s="14">
        <v>2514</v>
      </c>
    </row>
    <row r="1684" spans="1:3" x14ac:dyDescent="0.25">
      <c r="A1684" s="32" t="s">
        <v>312</v>
      </c>
      <c r="B1684" s="12">
        <v>9</v>
      </c>
      <c r="C1684" s="14">
        <v>2528</v>
      </c>
    </row>
    <row r="1685" spans="1:3" x14ac:dyDescent="0.25">
      <c r="A1685" s="32" t="s">
        <v>312</v>
      </c>
      <c r="B1685" s="12">
        <v>9</v>
      </c>
      <c r="C1685" s="14">
        <v>2529</v>
      </c>
    </row>
    <row r="1686" spans="1:3" x14ac:dyDescent="0.25">
      <c r="A1686" s="32" t="s">
        <v>313</v>
      </c>
      <c r="B1686" s="12">
        <v>9</v>
      </c>
      <c r="C1686" s="14">
        <v>2546</v>
      </c>
    </row>
    <row r="1687" spans="1:3" x14ac:dyDescent="0.25">
      <c r="A1687" s="32" t="s">
        <v>343</v>
      </c>
      <c r="B1687" s="12">
        <v>9</v>
      </c>
      <c r="C1687" s="14">
        <v>2561</v>
      </c>
    </row>
    <row r="1688" spans="1:3" x14ac:dyDescent="0.25">
      <c r="A1688" s="32" t="s">
        <v>311</v>
      </c>
      <c r="B1688" s="12">
        <v>9</v>
      </c>
      <c r="C1688" s="14">
        <v>2566</v>
      </c>
    </row>
    <row r="1689" spans="1:3" x14ac:dyDescent="0.25">
      <c r="A1689" s="32" t="s">
        <v>344</v>
      </c>
      <c r="B1689" s="12">
        <v>9</v>
      </c>
      <c r="C1689" s="14">
        <v>2579</v>
      </c>
    </row>
    <row r="1690" spans="1:3" x14ac:dyDescent="0.25">
      <c r="A1690" s="32" t="s">
        <v>345</v>
      </c>
      <c r="B1690" s="12">
        <v>9</v>
      </c>
      <c r="C1690" s="14">
        <v>2584</v>
      </c>
    </row>
    <row r="1691" spans="1:3" x14ac:dyDescent="0.25">
      <c r="A1691" s="32" t="s">
        <v>346</v>
      </c>
      <c r="B1691" s="12">
        <v>9</v>
      </c>
      <c r="C1691" s="14">
        <v>2585</v>
      </c>
    </row>
    <row r="1692" spans="1:3" x14ac:dyDescent="0.25">
      <c r="A1692" s="32" t="s">
        <v>347</v>
      </c>
      <c r="B1692" s="12">
        <v>10</v>
      </c>
      <c r="C1692" s="14">
        <v>311</v>
      </c>
    </row>
    <row r="1693" spans="1:3" x14ac:dyDescent="0.25">
      <c r="A1693" s="32" t="s">
        <v>348</v>
      </c>
      <c r="B1693" s="12">
        <v>10</v>
      </c>
      <c r="C1693" s="14">
        <v>314</v>
      </c>
    </row>
    <row r="1694" spans="1:3" x14ac:dyDescent="0.25">
      <c r="A1694" s="32" t="s">
        <v>349</v>
      </c>
      <c r="B1694" s="12">
        <v>10</v>
      </c>
      <c r="C1694" s="14">
        <v>842</v>
      </c>
    </row>
    <row r="1695" spans="1:3" x14ac:dyDescent="0.25">
      <c r="A1695" s="32" t="s">
        <v>349</v>
      </c>
      <c r="B1695" s="12">
        <v>10</v>
      </c>
      <c r="C1695" s="14">
        <v>1042</v>
      </c>
    </row>
    <row r="1696" spans="1:3" x14ac:dyDescent="0.25">
      <c r="A1696" s="32" t="s">
        <v>350</v>
      </c>
      <c r="B1696" s="12">
        <v>10</v>
      </c>
      <c r="C1696" s="14">
        <v>1219</v>
      </c>
    </row>
    <row r="1697" spans="1:3" x14ac:dyDescent="0.25">
      <c r="A1697" s="32" t="s">
        <v>340</v>
      </c>
      <c r="B1697" s="12">
        <v>10</v>
      </c>
      <c r="C1697" s="14">
        <v>1560</v>
      </c>
    </row>
    <row r="1698" spans="1:3" x14ac:dyDescent="0.25">
      <c r="A1698" s="32" t="s">
        <v>350</v>
      </c>
      <c r="B1698" s="12">
        <v>10</v>
      </c>
      <c r="C1698" s="14">
        <v>1755</v>
      </c>
    </row>
    <row r="1699" spans="1:3" x14ac:dyDescent="0.25">
      <c r="A1699" s="32" t="s">
        <v>351</v>
      </c>
      <c r="B1699" s="12">
        <v>10</v>
      </c>
      <c r="C1699" s="14">
        <v>1812</v>
      </c>
    </row>
    <row r="1700" spans="1:3" x14ac:dyDescent="0.25">
      <c r="A1700" s="32" t="s">
        <v>351</v>
      </c>
      <c r="B1700" s="12">
        <v>10</v>
      </c>
      <c r="C1700" s="14">
        <v>1813</v>
      </c>
    </row>
    <row r="1701" spans="1:3" x14ac:dyDescent="0.25">
      <c r="A1701" s="32" t="s">
        <v>351</v>
      </c>
      <c r="B1701" s="12">
        <v>10</v>
      </c>
      <c r="C1701" s="14">
        <v>1814</v>
      </c>
    </row>
    <row r="1702" spans="1:3" x14ac:dyDescent="0.25">
      <c r="A1702" s="32" t="s">
        <v>351</v>
      </c>
      <c r="B1702" s="12">
        <v>10</v>
      </c>
      <c r="C1702" s="14">
        <v>1815</v>
      </c>
    </row>
    <row r="1703" spans="1:3" x14ac:dyDescent="0.25">
      <c r="A1703" s="32" t="s">
        <v>351</v>
      </c>
      <c r="B1703" s="12">
        <v>10</v>
      </c>
      <c r="C1703" s="14">
        <v>1816</v>
      </c>
    </row>
    <row r="1704" spans="1:3" x14ac:dyDescent="0.25">
      <c r="A1704" s="32" t="s">
        <v>351</v>
      </c>
      <c r="B1704" s="12">
        <v>10</v>
      </c>
      <c r="C1704" s="14">
        <v>1817</v>
      </c>
    </row>
    <row r="1705" spans="1:3" x14ac:dyDescent="0.25">
      <c r="A1705" s="32" t="s">
        <v>352</v>
      </c>
      <c r="B1705" s="12">
        <v>10</v>
      </c>
      <c r="C1705" s="14">
        <v>1818</v>
      </c>
    </row>
    <row r="1706" spans="1:3" x14ac:dyDescent="0.25">
      <c r="A1706" s="32" t="s">
        <v>352</v>
      </c>
      <c r="B1706" s="12">
        <v>10</v>
      </c>
      <c r="C1706" s="14">
        <v>1819</v>
      </c>
    </row>
    <row r="1707" spans="1:3" x14ac:dyDescent="0.25">
      <c r="A1707" s="32" t="s">
        <v>352</v>
      </c>
      <c r="B1707" s="12">
        <v>10</v>
      </c>
      <c r="C1707" s="14">
        <v>1820</v>
      </c>
    </row>
    <row r="1708" spans="1:3" x14ac:dyDescent="0.25">
      <c r="A1708" s="32" t="s">
        <v>352</v>
      </c>
      <c r="B1708" s="12">
        <v>10</v>
      </c>
      <c r="C1708" s="14">
        <v>1821</v>
      </c>
    </row>
    <row r="1709" spans="1:3" x14ac:dyDescent="0.25">
      <c r="A1709" s="32" t="s">
        <v>352</v>
      </c>
      <c r="B1709" s="12">
        <v>10</v>
      </c>
      <c r="C1709" s="14">
        <v>1822</v>
      </c>
    </row>
    <row r="1710" spans="1:3" x14ac:dyDescent="0.25">
      <c r="A1710" s="32" t="s">
        <v>352</v>
      </c>
      <c r="B1710" s="12">
        <v>10</v>
      </c>
      <c r="C1710" s="14">
        <v>1823</v>
      </c>
    </row>
    <row r="1711" spans="1:3" x14ac:dyDescent="0.25">
      <c r="A1711" s="32" t="s">
        <v>353</v>
      </c>
      <c r="B1711" s="12">
        <v>10</v>
      </c>
      <c r="C1711" s="14">
        <v>1824</v>
      </c>
    </row>
    <row r="1712" spans="1:3" x14ac:dyDescent="0.25">
      <c r="A1712" s="32" t="s">
        <v>353</v>
      </c>
      <c r="B1712" s="12">
        <v>10</v>
      </c>
      <c r="C1712" s="14">
        <v>1825</v>
      </c>
    </row>
    <row r="1713" spans="1:3" x14ac:dyDescent="0.25">
      <c r="A1713" s="32" t="s">
        <v>353</v>
      </c>
      <c r="B1713" s="12">
        <v>10</v>
      </c>
      <c r="C1713" s="14">
        <v>1826</v>
      </c>
    </row>
    <row r="1714" spans="1:3" x14ac:dyDescent="0.25">
      <c r="A1714" s="32" t="s">
        <v>353</v>
      </c>
      <c r="B1714" s="12">
        <v>10</v>
      </c>
      <c r="C1714" s="14">
        <v>1827</v>
      </c>
    </row>
    <row r="1715" spans="1:3" x14ac:dyDescent="0.25">
      <c r="A1715" s="32" t="s">
        <v>353</v>
      </c>
      <c r="B1715" s="12">
        <v>10</v>
      </c>
      <c r="C1715" s="14">
        <v>1828</v>
      </c>
    </row>
    <row r="1716" spans="1:3" x14ac:dyDescent="0.25">
      <c r="A1716" s="32" t="s">
        <v>353</v>
      </c>
      <c r="B1716" s="12">
        <v>10</v>
      </c>
      <c r="C1716" s="14">
        <v>1829</v>
      </c>
    </row>
    <row r="1717" spans="1:3" x14ac:dyDescent="0.25">
      <c r="A1717" s="32" t="s">
        <v>354</v>
      </c>
      <c r="B1717" s="12">
        <v>10</v>
      </c>
      <c r="C1717" s="14">
        <v>1830</v>
      </c>
    </row>
    <row r="1718" spans="1:3" x14ac:dyDescent="0.25">
      <c r="A1718" s="32" t="s">
        <v>354</v>
      </c>
      <c r="B1718" s="12">
        <v>10</v>
      </c>
      <c r="C1718" s="14">
        <v>1831</v>
      </c>
    </row>
    <row r="1719" spans="1:3" x14ac:dyDescent="0.25">
      <c r="A1719" s="32" t="s">
        <v>354</v>
      </c>
      <c r="B1719" s="12">
        <v>10</v>
      </c>
      <c r="C1719" s="14">
        <v>1832</v>
      </c>
    </row>
    <row r="1720" spans="1:3" x14ac:dyDescent="0.25">
      <c r="A1720" s="32" t="s">
        <v>354</v>
      </c>
      <c r="B1720" s="12">
        <v>10</v>
      </c>
      <c r="C1720" s="14">
        <v>1833</v>
      </c>
    </row>
    <row r="1721" spans="1:3" x14ac:dyDescent="0.25">
      <c r="A1721" s="32" t="s">
        <v>354</v>
      </c>
      <c r="B1721" s="12">
        <v>10</v>
      </c>
      <c r="C1721" s="14">
        <v>1834</v>
      </c>
    </row>
    <row r="1722" spans="1:3" x14ac:dyDescent="0.25">
      <c r="A1722" s="32" t="s">
        <v>354</v>
      </c>
      <c r="B1722" s="12">
        <v>10</v>
      </c>
      <c r="C1722" s="14">
        <v>1835</v>
      </c>
    </row>
    <row r="1723" spans="1:3" x14ac:dyDescent="0.25">
      <c r="A1723" s="32" t="s">
        <v>355</v>
      </c>
      <c r="B1723" s="12">
        <v>10</v>
      </c>
      <c r="C1723" s="14">
        <v>1836</v>
      </c>
    </row>
    <row r="1724" spans="1:3" x14ac:dyDescent="0.25">
      <c r="A1724" s="32" t="s">
        <v>355</v>
      </c>
      <c r="B1724" s="12">
        <v>10</v>
      </c>
      <c r="C1724" s="14">
        <v>1837</v>
      </c>
    </row>
    <row r="1725" spans="1:3" x14ac:dyDescent="0.25">
      <c r="A1725" s="32" t="s">
        <v>355</v>
      </c>
      <c r="B1725" s="12">
        <v>10</v>
      </c>
      <c r="C1725" s="14">
        <v>1838</v>
      </c>
    </row>
    <row r="1726" spans="1:3" x14ac:dyDescent="0.25">
      <c r="A1726" s="32" t="s">
        <v>355</v>
      </c>
      <c r="B1726" s="12">
        <v>10</v>
      </c>
      <c r="C1726" s="14">
        <v>1839</v>
      </c>
    </row>
    <row r="1727" spans="1:3" x14ac:dyDescent="0.25">
      <c r="A1727" s="32" t="s">
        <v>356</v>
      </c>
      <c r="B1727" s="12">
        <v>10</v>
      </c>
      <c r="C1727" s="14">
        <v>1840</v>
      </c>
    </row>
    <row r="1728" spans="1:3" x14ac:dyDescent="0.25">
      <c r="A1728" s="32" t="s">
        <v>356</v>
      </c>
      <c r="B1728" s="12">
        <v>10</v>
      </c>
      <c r="C1728" s="14">
        <v>1841</v>
      </c>
    </row>
    <row r="1729" spans="1:3" x14ac:dyDescent="0.25">
      <c r="A1729" s="32" t="s">
        <v>356</v>
      </c>
      <c r="B1729" s="12">
        <v>10</v>
      </c>
      <c r="C1729" s="14">
        <v>1842</v>
      </c>
    </row>
    <row r="1730" spans="1:3" x14ac:dyDescent="0.25">
      <c r="A1730" s="32" t="s">
        <v>356</v>
      </c>
      <c r="B1730" s="12">
        <v>10</v>
      </c>
      <c r="C1730" s="14">
        <v>1843</v>
      </c>
    </row>
    <row r="1731" spans="1:3" x14ac:dyDescent="0.25">
      <c r="A1731" s="32" t="s">
        <v>356</v>
      </c>
      <c r="B1731" s="12">
        <v>10</v>
      </c>
      <c r="C1731" s="14">
        <v>1844</v>
      </c>
    </row>
    <row r="1732" spans="1:3" x14ac:dyDescent="0.25">
      <c r="A1732" s="32" t="s">
        <v>356</v>
      </c>
      <c r="B1732" s="12">
        <v>10</v>
      </c>
      <c r="C1732" s="14">
        <v>1845</v>
      </c>
    </row>
    <row r="1733" spans="1:3" x14ac:dyDescent="0.25">
      <c r="A1733" s="32" t="s">
        <v>356</v>
      </c>
      <c r="B1733" s="12">
        <v>10</v>
      </c>
      <c r="C1733" s="14">
        <v>1846</v>
      </c>
    </row>
    <row r="1734" spans="1:3" x14ac:dyDescent="0.25">
      <c r="A1734" s="32" t="s">
        <v>350</v>
      </c>
      <c r="B1734" s="12">
        <v>10</v>
      </c>
      <c r="C1734" s="14">
        <v>1847</v>
      </c>
    </row>
    <row r="1735" spans="1:3" x14ac:dyDescent="0.25">
      <c r="A1735" s="32" t="s">
        <v>356</v>
      </c>
      <c r="B1735" s="12">
        <v>10</v>
      </c>
      <c r="C1735" s="14">
        <v>1848</v>
      </c>
    </row>
    <row r="1736" spans="1:3" x14ac:dyDescent="0.25">
      <c r="A1736" s="32" t="s">
        <v>356</v>
      </c>
      <c r="B1736" s="12">
        <v>10</v>
      </c>
      <c r="C1736" s="14">
        <v>1849</v>
      </c>
    </row>
    <row r="1737" spans="1:3" x14ac:dyDescent="0.25">
      <c r="A1737" s="32" t="s">
        <v>356</v>
      </c>
      <c r="B1737" s="12">
        <v>10</v>
      </c>
      <c r="C1737" s="14">
        <v>1850</v>
      </c>
    </row>
    <row r="1738" spans="1:3" x14ac:dyDescent="0.25">
      <c r="A1738" s="32" t="s">
        <v>355</v>
      </c>
      <c r="B1738" s="12">
        <v>10</v>
      </c>
      <c r="C1738" s="14">
        <v>1851</v>
      </c>
    </row>
    <row r="1739" spans="1:3" x14ac:dyDescent="0.25">
      <c r="A1739" s="32" t="s">
        <v>355</v>
      </c>
      <c r="B1739" s="12">
        <v>10</v>
      </c>
      <c r="C1739" s="14">
        <v>1852</v>
      </c>
    </row>
    <row r="1740" spans="1:3" x14ac:dyDescent="0.25">
      <c r="A1740" s="32" t="s">
        <v>357</v>
      </c>
      <c r="B1740" s="12">
        <v>10</v>
      </c>
      <c r="C1740" s="14">
        <v>1853</v>
      </c>
    </row>
    <row r="1741" spans="1:3" x14ac:dyDescent="0.25">
      <c r="A1741" s="32" t="s">
        <v>357</v>
      </c>
      <c r="B1741" s="12">
        <v>10</v>
      </c>
      <c r="C1741" s="14">
        <v>1854</v>
      </c>
    </row>
    <row r="1742" spans="1:3" x14ac:dyDescent="0.25">
      <c r="A1742" s="32" t="s">
        <v>357</v>
      </c>
      <c r="B1742" s="12">
        <v>10</v>
      </c>
      <c r="C1742" s="14">
        <v>1855</v>
      </c>
    </row>
    <row r="1743" spans="1:3" x14ac:dyDescent="0.25">
      <c r="A1743" s="32" t="s">
        <v>358</v>
      </c>
      <c r="B1743" s="12">
        <v>10</v>
      </c>
      <c r="C1743" s="14">
        <v>1856</v>
      </c>
    </row>
    <row r="1744" spans="1:3" x14ac:dyDescent="0.25">
      <c r="A1744" s="32" t="s">
        <v>358</v>
      </c>
      <c r="B1744" s="12">
        <v>10</v>
      </c>
      <c r="C1744" s="14">
        <v>1857</v>
      </c>
    </row>
    <row r="1745" spans="1:3" x14ac:dyDescent="0.25">
      <c r="A1745" s="32" t="s">
        <v>358</v>
      </c>
      <c r="B1745" s="12">
        <v>10</v>
      </c>
      <c r="C1745" s="14">
        <v>1858</v>
      </c>
    </row>
    <row r="1746" spans="1:3" x14ac:dyDescent="0.25">
      <c r="A1746" s="32" t="s">
        <v>358</v>
      </c>
      <c r="B1746" s="12">
        <v>10</v>
      </c>
      <c r="C1746" s="14">
        <v>1859</v>
      </c>
    </row>
    <row r="1747" spans="1:3" x14ac:dyDescent="0.25">
      <c r="A1747" s="32" t="s">
        <v>358</v>
      </c>
      <c r="B1747" s="12">
        <v>10</v>
      </c>
      <c r="C1747" s="14">
        <v>1860</v>
      </c>
    </row>
    <row r="1748" spans="1:3" x14ac:dyDescent="0.25">
      <c r="A1748" s="32" t="s">
        <v>359</v>
      </c>
      <c r="B1748" s="12">
        <v>10</v>
      </c>
      <c r="C1748" s="14">
        <v>1861</v>
      </c>
    </row>
    <row r="1749" spans="1:3" x14ac:dyDescent="0.25">
      <c r="A1749" s="32" t="s">
        <v>359</v>
      </c>
      <c r="B1749" s="12">
        <v>10</v>
      </c>
      <c r="C1749" s="14">
        <v>1862</v>
      </c>
    </row>
    <row r="1750" spans="1:3" x14ac:dyDescent="0.25">
      <c r="A1750" s="32" t="s">
        <v>359</v>
      </c>
      <c r="B1750" s="12">
        <v>10</v>
      </c>
      <c r="C1750" s="14">
        <v>1863</v>
      </c>
    </row>
    <row r="1751" spans="1:3" x14ac:dyDescent="0.25">
      <c r="A1751" s="32" t="s">
        <v>359</v>
      </c>
      <c r="B1751" s="12">
        <v>10</v>
      </c>
      <c r="C1751" s="14">
        <v>1864</v>
      </c>
    </row>
    <row r="1752" spans="1:3" x14ac:dyDescent="0.25">
      <c r="A1752" s="32" t="s">
        <v>359</v>
      </c>
      <c r="B1752" s="12">
        <v>10</v>
      </c>
      <c r="C1752" s="14">
        <v>1865</v>
      </c>
    </row>
    <row r="1753" spans="1:3" x14ac:dyDescent="0.25">
      <c r="A1753" s="32" t="s">
        <v>348</v>
      </c>
      <c r="B1753" s="12">
        <v>10</v>
      </c>
      <c r="C1753" s="14">
        <v>1866</v>
      </c>
    </row>
    <row r="1754" spans="1:3" x14ac:dyDescent="0.25">
      <c r="A1754" s="32" t="s">
        <v>360</v>
      </c>
      <c r="B1754" s="12">
        <v>10</v>
      </c>
      <c r="C1754" s="14">
        <v>1867</v>
      </c>
    </row>
    <row r="1755" spans="1:3" x14ac:dyDescent="0.25">
      <c r="A1755" s="32" t="s">
        <v>360</v>
      </c>
      <c r="B1755" s="12">
        <v>10</v>
      </c>
      <c r="C1755" s="14">
        <v>1868</v>
      </c>
    </row>
    <row r="1756" spans="1:3" x14ac:dyDescent="0.25">
      <c r="A1756" s="32" t="s">
        <v>360</v>
      </c>
      <c r="B1756" s="12">
        <v>10</v>
      </c>
      <c r="C1756" s="14">
        <v>1869</v>
      </c>
    </row>
    <row r="1757" spans="1:3" x14ac:dyDescent="0.25">
      <c r="A1757" s="32" t="s">
        <v>360</v>
      </c>
      <c r="B1757" s="12">
        <v>10</v>
      </c>
      <c r="C1757" s="14">
        <v>1870</v>
      </c>
    </row>
    <row r="1758" spans="1:3" x14ac:dyDescent="0.25">
      <c r="A1758" s="32" t="s">
        <v>360</v>
      </c>
      <c r="B1758" s="12">
        <v>10</v>
      </c>
      <c r="C1758" s="14">
        <v>1871</v>
      </c>
    </row>
    <row r="1759" spans="1:3" x14ac:dyDescent="0.25">
      <c r="A1759" s="32" t="s">
        <v>360</v>
      </c>
      <c r="B1759" s="12">
        <v>10</v>
      </c>
      <c r="C1759" s="14">
        <v>1872</v>
      </c>
    </row>
    <row r="1760" spans="1:3" x14ac:dyDescent="0.25">
      <c r="A1760" s="32" t="s">
        <v>361</v>
      </c>
      <c r="B1760" s="12">
        <v>10</v>
      </c>
      <c r="C1760" s="14">
        <v>1873</v>
      </c>
    </row>
    <row r="1761" spans="1:3" x14ac:dyDescent="0.25">
      <c r="A1761" s="32" t="s">
        <v>361</v>
      </c>
      <c r="B1761" s="12">
        <v>10</v>
      </c>
      <c r="C1761" s="14">
        <v>1874</v>
      </c>
    </row>
    <row r="1762" spans="1:3" x14ac:dyDescent="0.25">
      <c r="A1762" s="32" t="s">
        <v>361</v>
      </c>
      <c r="B1762" s="12">
        <v>10</v>
      </c>
      <c r="C1762" s="14">
        <v>1875</v>
      </c>
    </row>
    <row r="1763" spans="1:3" x14ac:dyDescent="0.25">
      <c r="A1763" s="32" t="s">
        <v>361</v>
      </c>
      <c r="B1763" s="12">
        <v>10</v>
      </c>
      <c r="C1763" s="14">
        <v>1876</v>
      </c>
    </row>
    <row r="1764" spans="1:3" x14ac:dyDescent="0.25">
      <c r="A1764" s="32" t="s">
        <v>361</v>
      </c>
      <c r="B1764" s="12">
        <v>10</v>
      </c>
      <c r="C1764" s="14">
        <v>1877</v>
      </c>
    </row>
    <row r="1765" spans="1:3" x14ac:dyDescent="0.25">
      <c r="A1765" s="32" t="s">
        <v>362</v>
      </c>
      <c r="B1765" s="12">
        <v>10</v>
      </c>
      <c r="C1765" s="14">
        <v>1878</v>
      </c>
    </row>
    <row r="1766" spans="1:3" x14ac:dyDescent="0.25">
      <c r="A1766" s="32" t="s">
        <v>362</v>
      </c>
      <c r="B1766" s="12">
        <v>10</v>
      </c>
      <c r="C1766" s="14">
        <v>1879</v>
      </c>
    </row>
    <row r="1767" spans="1:3" x14ac:dyDescent="0.25">
      <c r="A1767" s="32" t="s">
        <v>362</v>
      </c>
      <c r="B1767" s="12">
        <v>10</v>
      </c>
      <c r="C1767" s="14">
        <v>1880</v>
      </c>
    </row>
    <row r="1768" spans="1:3" x14ac:dyDescent="0.25">
      <c r="A1768" s="32" t="s">
        <v>362</v>
      </c>
      <c r="B1768" s="12">
        <v>10</v>
      </c>
      <c r="C1768" s="14">
        <v>1881</v>
      </c>
    </row>
    <row r="1769" spans="1:3" x14ac:dyDescent="0.25">
      <c r="A1769" s="32" t="s">
        <v>362</v>
      </c>
      <c r="B1769" s="12">
        <v>10</v>
      </c>
      <c r="C1769" s="14">
        <v>1882</v>
      </c>
    </row>
    <row r="1770" spans="1:3" x14ac:dyDescent="0.25">
      <c r="A1770" s="32" t="s">
        <v>362</v>
      </c>
      <c r="B1770" s="12">
        <v>10</v>
      </c>
      <c r="C1770" s="14">
        <v>1883</v>
      </c>
    </row>
    <row r="1771" spans="1:3" x14ac:dyDescent="0.25">
      <c r="A1771" s="32" t="s">
        <v>357</v>
      </c>
      <c r="B1771" s="12">
        <v>10</v>
      </c>
      <c r="C1771" s="14">
        <v>1884</v>
      </c>
    </row>
    <row r="1772" spans="1:3" x14ac:dyDescent="0.25">
      <c r="A1772" s="32" t="s">
        <v>348</v>
      </c>
      <c r="B1772" s="12">
        <v>10</v>
      </c>
      <c r="C1772" s="14">
        <v>1909</v>
      </c>
    </row>
    <row r="1773" spans="1:3" x14ac:dyDescent="0.25">
      <c r="A1773" s="32" t="s">
        <v>363</v>
      </c>
      <c r="B1773" s="12">
        <v>10</v>
      </c>
      <c r="C1773" s="14">
        <v>1922</v>
      </c>
    </row>
    <row r="1774" spans="1:3" x14ac:dyDescent="0.25">
      <c r="A1774" s="32" t="s">
        <v>350</v>
      </c>
      <c r="B1774" s="12">
        <v>10</v>
      </c>
      <c r="C1774" s="14">
        <v>1930</v>
      </c>
    </row>
    <row r="1775" spans="1:3" x14ac:dyDescent="0.25">
      <c r="A1775" s="32" t="s">
        <v>340</v>
      </c>
      <c r="B1775" s="12">
        <v>10</v>
      </c>
      <c r="C1775" s="14">
        <v>1964</v>
      </c>
    </row>
    <row r="1776" spans="1:3" x14ac:dyDescent="0.25">
      <c r="A1776" s="32" t="s">
        <v>347</v>
      </c>
      <c r="B1776" s="12">
        <v>10</v>
      </c>
      <c r="C1776" s="14">
        <v>1965</v>
      </c>
    </row>
    <row r="1777" spans="1:3" x14ac:dyDescent="0.25">
      <c r="A1777" s="32" t="s">
        <v>347</v>
      </c>
      <c r="B1777" s="12">
        <v>10</v>
      </c>
      <c r="C1777" s="14">
        <v>1966</v>
      </c>
    </row>
    <row r="1778" spans="1:3" x14ac:dyDescent="0.25">
      <c r="A1778" s="32" t="s">
        <v>347</v>
      </c>
      <c r="B1778" s="12">
        <v>10</v>
      </c>
      <c r="C1778" s="14">
        <v>1967</v>
      </c>
    </row>
    <row r="1779" spans="1:3" x14ac:dyDescent="0.25">
      <c r="A1779" s="32" t="s">
        <v>350</v>
      </c>
      <c r="B1779" s="12">
        <v>10</v>
      </c>
      <c r="C1779" s="14">
        <v>1968</v>
      </c>
    </row>
    <row r="1780" spans="1:3" x14ac:dyDescent="0.25">
      <c r="A1780" s="32" t="s">
        <v>350</v>
      </c>
      <c r="B1780" s="12">
        <v>10</v>
      </c>
      <c r="C1780" s="14">
        <v>1969</v>
      </c>
    </row>
    <row r="1781" spans="1:3" x14ac:dyDescent="0.25">
      <c r="A1781" s="32" t="s">
        <v>350</v>
      </c>
      <c r="B1781" s="12">
        <v>10</v>
      </c>
      <c r="C1781" s="14">
        <v>1970</v>
      </c>
    </row>
    <row r="1782" spans="1:3" x14ac:dyDescent="0.25">
      <c r="A1782" s="32" t="s">
        <v>348</v>
      </c>
      <c r="B1782" s="12">
        <v>10</v>
      </c>
      <c r="C1782" s="14">
        <v>1971</v>
      </c>
    </row>
    <row r="1783" spans="1:3" x14ac:dyDescent="0.25">
      <c r="A1783" s="32" t="s">
        <v>348</v>
      </c>
      <c r="B1783" s="12">
        <v>10</v>
      </c>
      <c r="C1783" s="14">
        <v>1972</v>
      </c>
    </row>
    <row r="1784" spans="1:3" x14ac:dyDescent="0.25">
      <c r="A1784" s="32" t="s">
        <v>363</v>
      </c>
      <c r="B1784" s="12">
        <v>10</v>
      </c>
      <c r="C1784" s="14">
        <v>1979</v>
      </c>
    </row>
    <row r="1785" spans="1:3" x14ac:dyDescent="0.25">
      <c r="A1785" s="32" t="s">
        <v>363</v>
      </c>
      <c r="B1785" s="12">
        <v>10</v>
      </c>
      <c r="C1785" s="14">
        <v>1980</v>
      </c>
    </row>
    <row r="1786" spans="1:3" x14ac:dyDescent="0.25">
      <c r="A1786" s="32" t="s">
        <v>363</v>
      </c>
      <c r="B1786" s="12">
        <v>10</v>
      </c>
      <c r="C1786" s="14">
        <v>1981</v>
      </c>
    </row>
    <row r="1787" spans="1:3" x14ac:dyDescent="0.25">
      <c r="A1787" s="32" t="s">
        <v>363</v>
      </c>
      <c r="B1787" s="12">
        <v>10</v>
      </c>
      <c r="C1787" s="14">
        <v>1982</v>
      </c>
    </row>
    <row r="1788" spans="1:3" x14ac:dyDescent="0.25">
      <c r="A1788" s="32" t="s">
        <v>363</v>
      </c>
      <c r="B1788" s="12">
        <v>10</v>
      </c>
      <c r="C1788" s="14">
        <v>1983</v>
      </c>
    </row>
    <row r="1789" spans="1:3" x14ac:dyDescent="0.25">
      <c r="A1789" s="32" t="s">
        <v>363</v>
      </c>
      <c r="B1789" s="12">
        <v>10</v>
      </c>
      <c r="C1789" s="14">
        <v>1984</v>
      </c>
    </row>
    <row r="1790" spans="1:3" x14ac:dyDescent="0.25">
      <c r="A1790" s="32" t="s">
        <v>364</v>
      </c>
      <c r="B1790" s="12">
        <v>10</v>
      </c>
      <c r="C1790" s="14">
        <v>1985</v>
      </c>
    </row>
    <row r="1791" spans="1:3" x14ac:dyDescent="0.25">
      <c r="A1791" s="32" t="s">
        <v>364</v>
      </c>
      <c r="B1791" s="12">
        <v>10</v>
      </c>
      <c r="C1791" s="14">
        <v>1986</v>
      </c>
    </row>
    <row r="1792" spans="1:3" x14ac:dyDescent="0.25">
      <c r="A1792" s="32" t="s">
        <v>364</v>
      </c>
      <c r="B1792" s="12">
        <v>10</v>
      </c>
      <c r="C1792" s="14">
        <v>1987</v>
      </c>
    </row>
    <row r="1793" spans="1:3" x14ac:dyDescent="0.25">
      <c r="A1793" s="32" t="s">
        <v>364</v>
      </c>
      <c r="B1793" s="12">
        <v>10</v>
      </c>
      <c r="C1793" s="14">
        <v>1988</v>
      </c>
    </row>
    <row r="1794" spans="1:3" x14ac:dyDescent="0.25">
      <c r="A1794" s="32" t="s">
        <v>364</v>
      </c>
      <c r="B1794" s="12">
        <v>10</v>
      </c>
      <c r="C1794" s="14">
        <v>1989</v>
      </c>
    </row>
    <row r="1795" spans="1:3" x14ac:dyDescent="0.25">
      <c r="A1795" s="32" t="s">
        <v>365</v>
      </c>
      <c r="B1795" s="12">
        <v>10</v>
      </c>
      <c r="C1795" s="14">
        <v>1990</v>
      </c>
    </row>
    <row r="1796" spans="1:3" x14ac:dyDescent="0.25">
      <c r="A1796" s="32" t="s">
        <v>365</v>
      </c>
      <c r="B1796" s="12">
        <v>10</v>
      </c>
      <c r="C1796" s="14">
        <v>1991</v>
      </c>
    </row>
    <row r="1797" spans="1:3" x14ac:dyDescent="0.25">
      <c r="A1797" s="32" t="s">
        <v>365</v>
      </c>
      <c r="B1797" s="12">
        <v>10</v>
      </c>
      <c r="C1797" s="14">
        <v>1992</v>
      </c>
    </row>
    <row r="1798" spans="1:3" x14ac:dyDescent="0.25">
      <c r="A1798" s="32" t="s">
        <v>365</v>
      </c>
      <c r="B1798" s="12">
        <v>10</v>
      </c>
      <c r="C1798" s="14">
        <v>1993</v>
      </c>
    </row>
    <row r="1799" spans="1:3" x14ac:dyDescent="0.25">
      <c r="A1799" s="32" t="s">
        <v>365</v>
      </c>
      <c r="B1799" s="12">
        <v>10</v>
      </c>
      <c r="C1799" s="14">
        <v>1994</v>
      </c>
    </row>
    <row r="1800" spans="1:3" x14ac:dyDescent="0.25">
      <c r="A1800" s="32" t="s">
        <v>366</v>
      </c>
      <c r="B1800" s="12">
        <v>10</v>
      </c>
      <c r="C1800" s="14">
        <v>1995</v>
      </c>
    </row>
    <row r="1801" spans="1:3" x14ac:dyDescent="0.25">
      <c r="A1801" s="32" t="s">
        <v>366</v>
      </c>
      <c r="B1801" s="12">
        <v>10</v>
      </c>
      <c r="C1801" s="14">
        <v>1996</v>
      </c>
    </row>
    <row r="1802" spans="1:3" x14ac:dyDescent="0.25">
      <c r="A1802" s="32" t="s">
        <v>367</v>
      </c>
      <c r="B1802" s="12">
        <v>10</v>
      </c>
      <c r="C1802" s="14">
        <v>1997</v>
      </c>
    </row>
    <row r="1803" spans="1:3" x14ac:dyDescent="0.25">
      <c r="A1803" s="32" t="s">
        <v>367</v>
      </c>
      <c r="B1803" s="12">
        <v>10</v>
      </c>
      <c r="C1803" s="14">
        <v>1998</v>
      </c>
    </row>
    <row r="1804" spans="1:3" x14ac:dyDescent="0.25">
      <c r="A1804" s="32" t="s">
        <v>367</v>
      </c>
      <c r="B1804" s="12">
        <v>10</v>
      </c>
      <c r="C1804" s="14">
        <v>1999</v>
      </c>
    </row>
    <row r="1805" spans="1:3" x14ac:dyDescent="0.25">
      <c r="A1805" s="32" t="s">
        <v>367</v>
      </c>
      <c r="B1805" s="12">
        <v>10</v>
      </c>
      <c r="C1805" s="14">
        <v>2000</v>
      </c>
    </row>
    <row r="1806" spans="1:3" x14ac:dyDescent="0.25">
      <c r="A1806" s="32" t="s">
        <v>349</v>
      </c>
      <c r="B1806" s="12">
        <v>10</v>
      </c>
      <c r="C1806" s="14">
        <v>2001</v>
      </c>
    </row>
    <row r="1807" spans="1:3" x14ac:dyDescent="0.25">
      <c r="A1807" s="32" t="s">
        <v>367</v>
      </c>
      <c r="B1807" s="12">
        <v>10</v>
      </c>
      <c r="C1807" s="14">
        <v>2002</v>
      </c>
    </row>
    <row r="1808" spans="1:3" x14ac:dyDescent="0.25">
      <c r="A1808" s="32" t="s">
        <v>367</v>
      </c>
      <c r="B1808" s="12">
        <v>10</v>
      </c>
      <c r="C1808" s="14">
        <v>2003</v>
      </c>
    </row>
    <row r="1809" spans="1:3" x14ac:dyDescent="0.25">
      <c r="A1809" s="32" t="s">
        <v>366</v>
      </c>
      <c r="B1809" s="12">
        <v>10</v>
      </c>
      <c r="C1809" s="14">
        <v>2004</v>
      </c>
    </row>
    <row r="1810" spans="1:3" x14ac:dyDescent="0.25">
      <c r="A1810" s="32" t="s">
        <v>366</v>
      </c>
      <c r="B1810" s="12">
        <v>10</v>
      </c>
      <c r="C1810" s="14">
        <v>2005</v>
      </c>
    </row>
    <row r="1811" spans="1:3" x14ac:dyDescent="0.25">
      <c r="A1811" s="32" t="s">
        <v>366</v>
      </c>
      <c r="B1811" s="12">
        <v>10</v>
      </c>
      <c r="C1811" s="14">
        <v>2006</v>
      </c>
    </row>
    <row r="1812" spans="1:3" x14ac:dyDescent="0.25">
      <c r="A1812" s="32" t="s">
        <v>366</v>
      </c>
      <c r="B1812" s="12">
        <v>10</v>
      </c>
      <c r="C1812" s="14">
        <v>2007</v>
      </c>
    </row>
    <row r="1813" spans="1:3" x14ac:dyDescent="0.25">
      <c r="A1813" s="32" t="s">
        <v>368</v>
      </c>
      <c r="B1813" s="12">
        <v>10</v>
      </c>
      <c r="C1813" s="14">
        <v>2008</v>
      </c>
    </row>
    <row r="1814" spans="1:3" x14ac:dyDescent="0.25">
      <c r="A1814" s="32" t="s">
        <v>368</v>
      </c>
      <c r="B1814" s="12">
        <v>10</v>
      </c>
      <c r="C1814" s="14">
        <v>2009</v>
      </c>
    </row>
    <row r="1815" spans="1:3" x14ac:dyDescent="0.25">
      <c r="A1815" s="32" t="s">
        <v>368</v>
      </c>
      <c r="B1815" s="12">
        <v>10</v>
      </c>
      <c r="C1815" s="14">
        <v>2010</v>
      </c>
    </row>
    <row r="1816" spans="1:3" x14ac:dyDescent="0.25">
      <c r="A1816" s="32" t="s">
        <v>368</v>
      </c>
      <c r="B1816" s="12">
        <v>10</v>
      </c>
      <c r="C1816" s="14">
        <v>2011</v>
      </c>
    </row>
    <row r="1817" spans="1:3" x14ac:dyDescent="0.25">
      <c r="A1817" s="32" t="s">
        <v>368</v>
      </c>
      <c r="B1817" s="12">
        <v>10</v>
      </c>
      <c r="C1817" s="14">
        <v>2012</v>
      </c>
    </row>
    <row r="1818" spans="1:3" x14ac:dyDescent="0.25">
      <c r="A1818" s="32" t="s">
        <v>369</v>
      </c>
      <c r="B1818" s="12">
        <v>10</v>
      </c>
      <c r="C1818" s="14">
        <v>2013</v>
      </c>
    </row>
    <row r="1819" spans="1:3" x14ac:dyDescent="0.25">
      <c r="A1819" s="32" t="s">
        <v>369</v>
      </c>
      <c r="B1819" s="12">
        <v>10</v>
      </c>
      <c r="C1819" s="14">
        <v>2014</v>
      </c>
    </row>
    <row r="1820" spans="1:3" x14ac:dyDescent="0.25">
      <c r="A1820" s="32" t="s">
        <v>369</v>
      </c>
      <c r="B1820" s="12">
        <v>10</v>
      </c>
      <c r="C1820" s="14">
        <v>2015</v>
      </c>
    </row>
    <row r="1821" spans="1:3" x14ac:dyDescent="0.25">
      <c r="A1821" s="32" t="s">
        <v>369</v>
      </c>
      <c r="B1821" s="12">
        <v>10</v>
      </c>
      <c r="C1821" s="14">
        <v>2016</v>
      </c>
    </row>
    <row r="1822" spans="1:3" x14ac:dyDescent="0.25">
      <c r="A1822" s="32" t="s">
        <v>369</v>
      </c>
      <c r="B1822" s="12">
        <v>10</v>
      </c>
      <c r="C1822" s="14">
        <v>2017</v>
      </c>
    </row>
    <row r="1823" spans="1:3" x14ac:dyDescent="0.25">
      <c r="A1823" s="32" t="s">
        <v>370</v>
      </c>
      <c r="B1823" s="12">
        <v>10</v>
      </c>
      <c r="C1823" s="14">
        <v>2018</v>
      </c>
    </row>
    <row r="1824" spans="1:3" x14ac:dyDescent="0.25">
      <c r="A1824" s="32" t="s">
        <v>370</v>
      </c>
      <c r="B1824" s="12">
        <v>10</v>
      </c>
      <c r="C1824" s="14">
        <v>2019</v>
      </c>
    </row>
    <row r="1825" spans="1:3" x14ac:dyDescent="0.25">
      <c r="A1825" s="32" t="s">
        <v>370</v>
      </c>
      <c r="B1825" s="12">
        <v>10</v>
      </c>
      <c r="C1825" s="14">
        <v>2020</v>
      </c>
    </row>
    <row r="1826" spans="1:3" x14ac:dyDescent="0.25">
      <c r="A1826" s="32" t="s">
        <v>370</v>
      </c>
      <c r="B1826" s="12">
        <v>10</v>
      </c>
      <c r="C1826" s="14">
        <v>2021</v>
      </c>
    </row>
    <row r="1827" spans="1:3" x14ac:dyDescent="0.25">
      <c r="A1827" s="32" t="s">
        <v>371</v>
      </c>
      <c r="B1827" s="12">
        <v>10</v>
      </c>
      <c r="C1827" s="14">
        <v>2022</v>
      </c>
    </row>
    <row r="1828" spans="1:3" x14ac:dyDescent="0.25">
      <c r="A1828" s="32" t="s">
        <v>371</v>
      </c>
      <c r="B1828" s="12">
        <v>10</v>
      </c>
      <c r="C1828" s="14">
        <v>2023</v>
      </c>
    </row>
    <row r="1829" spans="1:3" x14ac:dyDescent="0.25">
      <c r="A1829" s="32" t="s">
        <v>371</v>
      </c>
      <c r="B1829" s="12">
        <v>10</v>
      </c>
      <c r="C1829" s="14">
        <v>2024</v>
      </c>
    </row>
    <row r="1830" spans="1:3" x14ac:dyDescent="0.25">
      <c r="A1830" s="32" t="s">
        <v>371</v>
      </c>
      <c r="B1830" s="12">
        <v>10</v>
      </c>
      <c r="C1830" s="14">
        <v>2025</v>
      </c>
    </row>
    <row r="1831" spans="1:3" x14ac:dyDescent="0.25">
      <c r="A1831" s="32" t="s">
        <v>372</v>
      </c>
      <c r="B1831" s="12">
        <v>10</v>
      </c>
      <c r="C1831" s="14">
        <v>2026</v>
      </c>
    </row>
    <row r="1832" spans="1:3" x14ac:dyDescent="0.25">
      <c r="A1832" s="32" t="s">
        <v>372</v>
      </c>
      <c r="B1832" s="12">
        <v>10</v>
      </c>
      <c r="C1832" s="14">
        <v>2027</v>
      </c>
    </row>
    <row r="1833" spans="1:3" x14ac:dyDescent="0.25">
      <c r="A1833" s="32" t="s">
        <v>372</v>
      </c>
      <c r="B1833" s="12">
        <v>10</v>
      </c>
      <c r="C1833" s="14">
        <v>2028</v>
      </c>
    </row>
    <row r="1834" spans="1:3" x14ac:dyDescent="0.25">
      <c r="A1834" s="32" t="s">
        <v>372</v>
      </c>
      <c r="B1834" s="12">
        <v>10</v>
      </c>
      <c r="C1834" s="14">
        <v>2029</v>
      </c>
    </row>
    <row r="1835" spans="1:3" x14ac:dyDescent="0.25">
      <c r="A1835" s="32" t="s">
        <v>372</v>
      </c>
      <c r="B1835" s="12">
        <v>10</v>
      </c>
      <c r="C1835" s="14">
        <v>2030</v>
      </c>
    </row>
    <row r="1836" spans="1:3" x14ac:dyDescent="0.25">
      <c r="A1836" s="32" t="s">
        <v>372</v>
      </c>
      <c r="B1836" s="12">
        <v>10</v>
      </c>
      <c r="C1836" s="14">
        <v>2031</v>
      </c>
    </row>
    <row r="1837" spans="1:3" x14ac:dyDescent="0.25">
      <c r="A1837" s="32" t="s">
        <v>372</v>
      </c>
      <c r="B1837" s="12">
        <v>10</v>
      </c>
      <c r="C1837" s="14">
        <v>2032</v>
      </c>
    </row>
    <row r="1838" spans="1:3" x14ac:dyDescent="0.25">
      <c r="A1838" s="32" t="s">
        <v>372</v>
      </c>
      <c r="B1838" s="12">
        <v>10</v>
      </c>
      <c r="C1838" s="14">
        <v>2033</v>
      </c>
    </row>
    <row r="1839" spans="1:3" x14ac:dyDescent="0.25">
      <c r="A1839" s="32" t="s">
        <v>373</v>
      </c>
      <c r="B1839" s="12">
        <v>10</v>
      </c>
      <c r="C1839" s="14">
        <v>2034</v>
      </c>
    </row>
    <row r="1840" spans="1:3" x14ac:dyDescent="0.25">
      <c r="A1840" s="32" t="s">
        <v>373</v>
      </c>
      <c r="B1840" s="12">
        <v>10</v>
      </c>
      <c r="C1840" s="14">
        <v>2035</v>
      </c>
    </row>
    <row r="1841" spans="1:3" x14ac:dyDescent="0.25">
      <c r="A1841" s="32" t="s">
        <v>373</v>
      </c>
      <c r="B1841" s="12">
        <v>10</v>
      </c>
      <c r="C1841" s="14">
        <v>2036</v>
      </c>
    </row>
    <row r="1842" spans="1:3" x14ac:dyDescent="0.25">
      <c r="A1842" s="32" t="s">
        <v>373</v>
      </c>
      <c r="B1842" s="12">
        <v>10</v>
      </c>
      <c r="C1842" s="14">
        <v>2037</v>
      </c>
    </row>
    <row r="1843" spans="1:3" x14ac:dyDescent="0.25">
      <c r="A1843" s="32" t="s">
        <v>373</v>
      </c>
      <c r="B1843" s="12">
        <v>10</v>
      </c>
      <c r="C1843" s="14">
        <v>2038</v>
      </c>
    </row>
    <row r="1844" spans="1:3" x14ac:dyDescent="0.25">
      <c r="A1844" s="32" t="s">
        <v>374</v>
      </c>
      <c r="B1844" s="12">
        <v>10</v>
      </c>
      <c r="C1844" s="14">
        <v>2039</v>
      </c>
    </row>
    <row r="1845" spans="1:3" x14ac:dyDescent="0.25">
      <c r="A1845" s="32" t="s">
        <v>374</v>
      </c>
      <c r="B1845" s="12">
        <v>10</v>
      </c>
      <c r="C1845" s="14">
        <v>2040</v>
      </c>
    </row>
    <row r="1846" spans="1:3" x14ac:dyDescent="0.25">
      <c r="A1846" s="32" t="s">
        <v>374</v>
      </c>
      <c r="B1846" s="12">
        <v>10</v>
      </c>
      <c r="C1846" s="14">
        <v>2041</v>
      </c>
    </row>
    <row r="1847" spans="1:3" x14ac:dyDescent="0.25">
      <c r="A1847" s="32" t="s">
        <v>374</v>
      </c>
      <c r="B1847" s="12">
        <v>10</v>
      </c>
      <c r="C1847" s="14">
        <v>2042</v>
      </c>
    </row>
    <row r="1848" spans="1:3" x14ac:dyDescent="0.25">
      <c r="A1848" s="32" t="s">
        <v>374</v>
      </c>
      <c r="B1848" s="12">
        <v>10</v>
      </c>
      <c r="C1848" s="14">
        <v>2043</v>
      </c>
    </row>
    <row r="1849" spans="1:3" x14ac:dyDescent="0.25">
      <c r="A1849" s="32" t="s">
        <v>374</v>
      </c>
      <c r="B1849" s="12">
        <v>10</v>
      </c>
      <c r="C1849" s="14">
        <v>2044</v>
      </c>
    </row>
    <row r="1850" spans="1:3" x14ac:dyDescent="0.25">
      <c r="A1850" s="32" t="s">
        <v>374</v>
      </c>
      <c r="B1850" s="12">
        <v>10</v>
      </c>
      <c r="C1850" s="14">
        <v>2045</v>
      </c>
    </row>
    <row r="1851" spans="1:3" x14ac:dyDescent="0.25">
      <c r="A1851" s="32" t="s">
        <v>375</v>
      </c>
      <c r="B1851" s="12">
        <v>10</v>
      </c>
      <c r="C1851" s="14">
        <v>2046</v>
      </c>
    </row>
    <row r="1852" spans="1:3" x14ac:dyDescent="0.25">
      <c r="A1852" s="32" t="s">
        <v>375</v>
      </c>
      <c r="B1852" s="12">
        <v>10</v>
      </c>
      <c r="C1852" s="14">
        <v>2047</v>
      </c>
    </row>
    <row r="1853" spans="1:3" x14ac:dyDescent="0.25">
      <c r="A1853" s="32" t="s">
        <v>375</v>
      </c>
      <c r="B1853" s="12">
        <v>10</v>
      </c>
      <c r="C1853" s="14">
        <v>2048</v>
      </c>
    </row>
    <row r="1854" spans="1:3" x14ac:dyDescent="0.25">
      <c r="A1854" s="32" t="s">
        <v>376</v>
      </c>
      <c r="B1854" s="12">
        <v>10</v>
      </c>
      <c r="C1854" s="14">
        <v>2049</v>
      </c>
    </row>
    <row r="1855" spans="1:3" x14ac:dyDescent="0.25">
      <c r="A1855" s="32" t="s">
        <v>376</v>
      </c>
      <c r="B1855" s="12">
        <v>10</v>
      </c>
      <c r="C1855" s="14">
        <v>2050</v>
      </c>
    </row>
    <row r="1856" spans="1:3" x14ac:dyDescent="0.25">
      <c r="A1856" s="32" t="s">
        <v>377</v>
      </c>
      <c r="B1856" s="12">
        <v>10</v>
      </c>
      <c r="C1856" s="14">
        <v>2051</v>
      </c>
    </row>
    <row r="1857" spans="1:3" x14ac:dyDescent="0.25">
      <c r="A1857" s="32" t="s">
        <v>377</v>
      </c>
      <c r="B1857" s="12">
        <v>10</v>
      </c>
      <c r="C1857" s="14">
        <v>2052</v>
      </c>
    </row>
    <row r="1858" spans="1:3" x14ac:dyDescent="0.25">
      <c r="A1858" s="32" t="s">
        <v>377</v>
      </c>
      <c r="B1858" s="12">
        <v>10</v>
      </c>
      <c r="C1858" s="14">
        <v>2053</v>
      </c>
    </row>
    <row r="1859" spans="1:3" x14ac:dyDescent="0.25">
      <c r="A1859" s="32" t="s">
        <v>378</v>
      </c>
      <c r="B1859" s="12">
        <v>10</v>
      </c>
      <c r="C1859" s="14">
        <v>2054</v>
      </c>
    </row>
    <row r="1860" spans="1:3" x14ac:dyDescent="0.25">
      <c r="A1860" s="32" t="s">
        <v>378</v>
      </c>
      <c r="B1860" s="12">
        <v>10</v>
      </c>
      <c r="C1860" s="14">
        <v>2055</v>
      </c>
    </row>
    <row r="1861" spans="1:3" x14ac:dyDescent="0.25">
      <c r="A1861" s="32" t="s">
        <v>378</v>
      </c>
      <c r="B1861" s="12">
        <v>10</v>
      </c>
      <c r="C1861" s="14">
        <v>2056</v>
      </c>
    </row>
    <row r="1862" spans="1:3" x14ac:dyDescent="0.25">
      <c r="A1862" s="32" t="s">
        <v>369</v>
      </c>
      <c r="B1862" s="12">
        <v>10</v>
      </c>
      <c r="C1862" s="14">
        <v>2185</v>
      </c>
    </row>
    <row r="1863" spans="1:3" x14ac:dyDescent="0.25">
      <c r="A1863" s="32" t="s">
        <v>372</v>
      </c>
      <c r="B1863" s="12">
        <v>10</v>
      </c>
      <c r="C1863" s="14">
        <v>2188</v>
      </c>
    </row>
    <row r="1864" spans="1:3" x14ac:dyDescent="0.25">
      <c r="A1864" s="32" t="s">
        <v>366</v>
      </c>
      <c r="B1864" s="12">
        <v>10</v>
      </c>
      <c r="C1864" s="14">
        <v>2257</v>
      </c>
    </row>
    <row r="1865" spans="1:3" x14ac:dyDescent="0.25">
      <c r="A1865" s="32" t="s">
        <v>347</v>
      </c>
      <c r="B1865" s="12">
        <v>10</v>
      </c>
      <c r="C1865" s="14">
        <v>2515</v>
      </c>
    </row>
    <row r="1866" spans="1:3" x14ac:dyDescent="0.25">
      <c r="A1866" s="32" t="s">
        <v>367</v>
      </c>
      <c r="B1866" s="12">
        <v>10</v>
      </c>
      <c r="C1866" s="14">
        <v>2516</v>
      </c>
    </row>
    <row r="1867" spans="1:3" x14ac:dyDescent="0.25">
      <c r="A1867" s="32" t="s">
        <v>349</v>
      </c>
      <c r="B1867" s="12">
        <v>10</v>
      </c>
      <c r="C1867" s="14">
        <v>2532</v>
      </c>
    </row>
    <row r="1868" spans="1:3" x14ac:dyDescent="0.25">
      <c r="A1868" s="32" t="s">
        <v>375</v>
      </c>
      <c r="B1868" s="12">
        <v>10</v>
      </c>
      <c r="C1868" s="14">
        <v>2536</v>
      </c>
    </row>
    <row r="1869" spans="1:3" x14ac:dyDescent="0.25">
      <c r="A1869" s="32" t="s">
        <v>378</v>
      </c>
      <c r="B1869" s="12">
        <v>10</v>
      </c>
      <c r="C1869" s="14">
        <v>2538</v>
      </c>
    </row>
    <row r="1870" spans="1:3" x14ac:dyDescent="0.25">
      <c r="A1870" s="32" t="s">
        <v>348</v>
      </c>
      <c r="B1870" s="12">
        <v>10</v>
      </c>
      <c r="C1870" s="14">
        <v>2548</v>
      </c>
    </row>
    <row r="1871" spans="1:3" x14ac:dyDescent="0.25">
      <c r="A1871" s="32" t="s">
        <v>378</v>
      </c>
      <c r="B1871" s="12">
        <v>10</v>
      </c>
      <c r="C1871" s="14">
        <v>2552</v>
      </c>
    </row>
    <row r="1872" spans="1:3" x14ac:dyDescent="0.25">
      <c r="A1872" s="32" t="s">
        <v>363</v>
      </c>
      <c r="B1872" s="12">
        <v>10</v>
      </c>
      <c r="C1872" s="14">
        <v>2556</v>
      </c>
    </row>
    <row r="1873" spans="1:3" x14ac:dyDescent="0.25">
      <c r="A1873" s="32" t="s">
        <v>347</v>
      </c>
      <c r="B1873" s="12">
        <v>10</v>
      </c>
      <c r="C1873" s="14">
        <v>2560</v>
      </c>
    </row>
    <row r="1874" spans="1:3" x14ac:dyDescent="0.25">
      <c r="A1874" s="32" t="s">
        <v>379</v>
      </c>
      <c r="B1874" s="12">
        <v>10</v>
      </c>
      <c r="C1874" s="14">
        <v>2591</v>
      </c>
    </row>
    <row r="1875" spans="1:3" x14ac:dyDescent="0.25">
      <c r="A1875" s="32" t="s">
        <v>380</v>
      </c>
      <c r="B1875" s="12">
        <v>11</v>
      </c>
      <c r="C1875" s="14">
        <v>513</v>
      </c>
    </row>
    <row r="1876" spans="1:3" x14ac:dyDescent="0.25">
      <c r="A1876" s="32" t="s">
        <v>380</v>
      </c>
      <c r="B1876" s="12">
        <v>11</v>
      </c>
      <c r="C1876" s="14">
        <v>1270</v>
      </c>
    </row>
    <row r="1877" spans="1:3" x14ac:dyDescent="0.25">
      <c r="A1877" s="32" t="s">
        <v>381</v>
      </c>
      <c r="B1877" s="12">
        <v>11</v>
      </c>
      <c r="C1877" s="14">
        <v>1298</v>
      </c>
    </row>
    <row r="1878" spans="1:3" x14ac:dyDescent="0.25">
      <c r="A1878" s="32" t="s">
        <v>381</v>
      </c>
      <c r="B1878" s="12">
        <v>11</v>
      </c>
      <c r="C1878" s="14">
        <v>1299</v>
      </c>
    </row>
    <row r="1879" spans="1:3" x14ac:dyDescent="0.25">
      <c r="A1879" s="32" t="s">
        <v>381</v>
      </c>
      <c r="B1879" s="12">
        <v>11</v>
      </c>
      <c r="C1879" s="14">
        <v>1300</v>
      </c>
    </row>
    <row r="1880" spans="1:3" x14ac:dyDescent="0.25">
      <c r="A1880" s="32" t="s">
        <v>382</v>
      </c>
      <c r="B1880" s="12">
        <v>11</v>
      </c>
      <c r="C1880" s="14">
        <v>1301</v>
      </c>
    </row>
    <row r="1881" spans="1:3" x14ac:dyDescent="0.25">
      <c r="A1881" s="32" t="s">
        <v>382</v>
      </c>
      <c r="B1881" s="12">
        <v>11</v>
      </c>
      <c r="C1881" s="14">
        <v>1302</v>
      </c>
    </row>
    <row r="1882" spans="1:3" x14ac:dyDescent="0.25">
      <c r="A1882" s="32" t="s">
        <v>382</v>
      </c>
      <c r="B1882" s="12">
        <v>11</v>
      </c>
      <c r="C1882" s="14">
        <v>1303</v>
      </c>
    </row>
    <row r="1883" spans="1:3" x14ac:dyDescent="0.25">
      <c r="A1883" s="32" t="s">
        <v>383</v>
      </c>
      <c r="B1883" s="12">
        <v>11</v>
      </c>
      <c r="C1883" s="14">
        <v>1304</v>
      </c>
    </row>
    <row r="1884" spans="1:3" x14ac:dyDescent="0.25">
      <c r="A1884" s="32" t="s">
        <v>383</v>
      </c>
      <c r="B1884" s="12">
        <v>11</v>
      </c>
      <c r="C1884" s="14">
        <v>1305</v>
      </c>
    </row>
    <row r="1885" spans="1:3" x14ac:dyDescent="0.25">
      <c r="A1885" s="32" t="s">
        <v>383</v>
      </c>
      <c r="B1885" s="12">
        <v>11</v>
      </c>
      <c r="C1885" s="14">
        <v>1306</v>
      </c>
    </row>
    <row r="1886" spans="1:3" x14ac:dyDescent="0.25">
      <c r="A1886" s="32" t="s">
        <v>383</v>
      </c>
      <c r="B1886" s="12">
        <v>11</v>
      </c>
      <c r="C1886" s="14">
        <v>1307</v>
      </c>
    </row>
    <row r="1887" spans="1:3" x14ac:dyDescent="0.25">
      <c r="A1887" s="32" t="s">
        <v>383</v>
      </c>
      <c r="B1887" s="12">
        <v>11</v>
      </c>
      <c r="C1887" s="14">
        <v>1309</v>
      </c>
    </row>
    <row r="1888" spans="1:3" x14ac:dyDescent="0.25">
      <c r="A1888" s="32" t="s">
        <v>383</v>
      </c>
      <c r="B1888" s="12">
        <v>11</v>
      </c>
      <c r="C1888" s="14">
        <v>1310</v>
      </c>
    </row>
    <row r="1889" spans="1:3" x14ac:dyDescent="0.25">
      <c r="A1889" s="32" t="s">
        <v>383</v>
      </c>
      <c r="B1889" s="12">
        <v>11</v>
      </c>
      <c r="C1889" s="14">
        <v>1311</v>
      </c>
    </row>
    <row r="1890" spans="1:3" x14ac:dyDescent="0.25">
      <c r="A1890" s="32" t="s">
        <v>383</v>
      </c>
      <c r="B1890" s="12">
        <v>11</v>
      </c>
      <c r="C1890" s="14">
        <v>1312</v>
      </c>
    </row>
    <row r="1891" spans="1:3" x14ac:dyDescent="0.25">
      <c r="A1891" s="32" t="s">
        <v>384</v>
      </c>
      <c r="B1891" s="12">
        <v>11</v>
      </c>
      <c r="C1891" s="14">
        <v>1313</v>
      </c>
    </row>
    <row r="1892" spans="1:3" x14ac:dyDescent="0.25">
      <c r="A1892" s="32" t="s">
        <v>384</v>
      </c>
      <c r="B1892" s="12">
        <v>11</v>
      </c>
      <c r="C1892" s="14">
        <v>1314</v>
      </c>
    </row>
    <row r="1893" spans="1:3" x14ac:dyDescent="0.25">
      <c r="A1893" s="32" t="s">
        <v>384</v>
      </c>
      <c r="B1893" s="12">
        <v>11</v>
      </c>
      <c r="C1893" s="14">
        <v>1315</v>
      </c>
    </row>
    <row r="1894" spans="1:3" x14ac:dyDescent="0.25">
      <c r="A1894" s="32" t="s">
        <v>385</v>
      </c>
      <c r="B1894" s="12">
        <v>11</v>
      </c>
      <c r="C1894" s="14">
        <v>1316</v>
      </c>
    </row>
    <row r="1895" spans="1:3" x14ac:dyDescent="0.25">
      <c r="A1895" s="32" t="s">
        <v>385</v>
      </c>
      <c r="B1895" s="12">
        <v>11</v>
      </c>
      <c r="C1895" s="14">
        <v>1317</v>
      </c>
    </row>
    <row r="1896" spans="1:3" x14ac:dyDescent="0.25">
      <c r="A1896" s="32" t="s">
        <v>385</v>
      </c>
      <c r="B1896" s="12">
        <v>11</v>
      </c>
      <c r="C1896" s="14">
        <v>1318</v>
      </c>
    </row>
    <row r="1897" spans="1:3" x14ac:dyDescent="0.25">
      <c r="A1897" s="32" t="s">
        <v>386</v>
      </c>
      <c r="B1897" s="12">
        <v>11</v>
      </c>
      <c r="C1897" s="14">
        <v>1319</v>
      </c>
    </row>
    <row r="1898" spans="1:3" x14ac:dyDescent="0.25">
      <c r="A1898" s="32" t="s">
        <v>386</v>
      </c>
      <c r="B1898" s="12">
        <v>11</v>
      </c>
      <c r="C1898" s="14">
        <v>1320</v>
      </c>
    </row>
    <row r="1899" spans="1:3" x14ac:dyDescent="0.25">
      <c r="A1899" s="32" t="s">
        <v>386</v>
      </c>
      <c r="B1899" s="12">
        <v>11</v>
      </c>
      <c r="C1899" s="14">
        <v>1321</v>
      </c>
    </row>
    <row r="1900" spans="1:3" x14ac:dyDescent="0.25">
      <c r="A1900" s="32" t="s">
        <v>386</v>
      </c>
      <c r="B1900" s="12">
        <v>11</v>
      </c>
      <c r="C1900" s="14">
        <v>1322</v>
      </c>
    </row>
    <row r="1901" spans="1:3" x14ac:dyDescent="0.25">
      <c r="A1901" s="32" t="s">
        <v>386</v>
      </c>
      <c r="B1901" s="12">
        <v>11</v>
      </c>
      <c r="C1901" s="14">
        <v>1323</v>
      </c>
    </row>
    <row r="1902" spans="1:3" x14ac:dyDescent="0.25">
      <c r="A1902" s="32" t="s">
        <v>386</v>
      </c>
      <c r="B1902" s="12">
        <v>11</v>
      </c>
      <c r="C1902" s="14">
        <v>1324</v>
      </c>
    </row>
    <row r="1903" spans="1:3" x14ac:dyDescent="0.25">
      <c r="A1903" s="32" t="s">
        <v>387</v>
      </c>
      <c r="B1903" s="12">
        <v>11</v>
      </c>
      <c r="C1903" s="14">
        <v>1325</v>
      </c>
    </row>
    <row r="1904" spans="1:3" x14ac:dyDescent="0.25">
      <c r="A1904" s="32" t="s">
        <v>387</v>
      </c>
      <c r="B1904" s="12">
        <v>11</v>
      </c>
      <c r="C1904" s="14">
        <v>1326</v>
      </c>
    </row>
    <row r="1905" spans="1:3" x14ac:dyDescent="0.25">
      <c r="A1905" s="32" t="s">
        <v>387</v>
      </c>
      <c r="B1905" s="12">
        <v>11</v>
      </c>
      <c r="C1905" s="14">
        <v>1327</v>
      </c>
    </row>
    <row r="1906" spans="1:3" x14ac:dyDescent="0.25">
      <c r="A1906" s="32" t="s">
        <v>387</v>
      </c>
      <c r="B1906" s="12">
        <v>11</v>
      </c>
      <c r="C1906" s="14">
        <v>1328</v>
      </c>
    </row>
    <row r="1907" spans="1:3" x14ac:dyDescent="0.25">
      <c r="A1907" s="32" t="s">
        <v>387</v>
      </c>
      <c r="B1907" s="12">
        <v>11</v>
      </c>
      <c r="C1907" s="14">
        <v>1329</v>
      </c>
    </row>
    <row r="1908" spans="1:3" x14ac:dyDescent="0.25">
      <c r="A1908" s="32" t="s">
        <v>387</v>
      </c>
      <c r="B1908" s="12">
        <v>11</v>
      </c>
      <c r="C1908" s="14">
        <v>1330</v>
      </c>
    </row>
    <row r="1909" spans="1:3" x14ac:dyDescent="0.25">
      <c r="A1909" s="32" t="s">
        <v>388</v>
      </c>
      <c r="B1909" s="12">
        <v>11</v>
      </c>
      <c r="C1909" s="14">
        <v>1331</v>
      </c>
    </row>
    <row r="1910" spans="1:3" x14ac:dyDescent="0.25">
      <c r="A1910" s="32" t="s">
        <v>388</v>
      </c>
      <c r="B1910" s="12">
        <v>11</v>
      </c>
      <c r="C1910" s="14">
        <v>1332</v>
      </c>
    </row>
    <row r="1911" spans="1:3" x14ac:dyDescent="0.25">
      <c r="A1911" s="32" t="s">
        <v>388</v>
      </c>
      <c r="B1911" s="12">
        <v>11</v>
      </c>
      <c r="C1911" s="14">
        <v>1333</v>
      </c>
    </row>
    <row r="1912" spans="1:3" x14ac:dyDescent="0.25">
      <c r="A1912" s="32" t="s">
        <v>388</v>
      </c>
      <c r="B1912" s="12">
        <v>11</v>
      </c>
      <c r="C1912" s="14">
        <v>1334</v>
      </c>
    </row>
    <row r="1913" spans="1:3" x14ac:dyDescent="0.25">
      <c r="A1913" s="32" t="s">
        <v>388</v>
      </c>
      <c r="B1913" s="12">
        <v>11</v>
      </c>
      <c r="C1913" s="14">
        <v>1335</v>
      </c>
    </row>
    <row r="1914" spans="1:3" x14ac:dyDescent="0.25">
      <c r="A1914" s="32" t="s">
        <v>388</v>
      </c>
      <c r="B1914" s="12">
        <v>11</v>
      </c>
      <c r="C1914" s="14">
        <v>1336</v>
      </c>
    </row>
    <row r="1915" spans="1:3" x14ac:dyDescent="0.25">
      <c r="A1915" s="32" t="s">
        <v>388</v>
      </c>
      <c r="B1915" s="12">
        <v>11</v>
      </c>
      <c r="C1915" s="14">
        <v>1337</v>
      </c>
    </row>
    <row r="1916" spans="1:3" x14ac:dyDescent="0.25">
      <c r="A1916" s="32" t="s">
        <v>389</v>
      </c>
      <c r="B1916" s="12">
        <v>11</v>
      </c>
      <c r="C1916" s="14">
        <v>1338</v>
      </c>
    </row>
    <row r="1917" spans="1:3" x14ac:dyDescent="0.25">
      <c r="A1917" s="32" t="s">
        <v>389</v>
      </c>
      <c r="B1917" s="12">
        <v>11</v>
      </c>
      <c r="C1917" s="14">
        <v>1339</v>
      </c>
    </row>
    <row r="1918" spans="1:3" x14ac:dyDescent="0.25">
      <c r="A1918" s="32" t="s">
        <v>389</v>
      </c>
      <c r="B1918" s="12">
        <v>11</v>
      </c>
      <c r="C1918" s="14">
        <v>1340</v>
      </c>
    </row>
    <row r="1919" spans="1:3" x14ac:dyDescent="0.25">
      <c r="A1919" s="32" t="s">
        <v>389</v>
      </c>
      <c r="B1919" s="12">
        <v>11</v>
      </c>
      <c r="C1919" s="14">
        <v>1341</v>
      </c>
    </row>
    <row r="1920" spans="1:3" x14ac:dyDescent="0.25">
      <c r="A1920" s="32" t="s">
        <v>389</v>
      </c>
      <c r="B1920" s="12">
        <v>11</v>
      </c>
      <c r="C1920" s="14">
        <v>1342</v>
      </c>
    </row>
    <row r="1921" spans="1:3" x14ac:dyDescent="0.25">
      <c r="A1921" s="32" t="s">
        <v>389</v>
      </c>
      <c r="B1921" s="12">
        <v>11</v>
      </c>
      <c r="C1921" s="14">
        <v>1343</v>
      </c>
    </row>
    <row r="1922" spans="1:3" x14ac:dyDescent="0.25">
      <c r="A1922" s="32" t="s">
        <v>390</v>
      </c>
      <c r="B1922" s="12">
        <v>11</v>
      </c>
      <c r="C1922" s="14">
        <v>1344</v>
      </c>
    </row>
    <row r="1923" spans="1:3" x14ac:dyDescent="0.25">
      <c r="A1923" s="32" t="s">
        <v>390</v>
      </c>
      <c r="B1923" s="12">
        <v>11</v>
      </c>
      <c r="C1923" s="14">
        <v>1345</v>
      </c>
    </row>
    <row r="1924" spans="1:3" x14ac:dyDescent="0.25">
      <c r="A1924" s="32" t="s">
        <v>389</v>
      </c>
      <c r="B1924" s="12">
        <v>11</v>
      </c>
      <c r="C1924" s="14">
        <v>1346</v>
      </c>
    </row>
    <row r="1925" spans="1:3" x14ac:dyDescent="0.25">
      <c r="A1925" s="32" t="s">
        <v>390</v>
      </c>
      <c r="B1925" s="12">
        <v>11</v>
      </c>
      <c r="C1925" s="14">
        <v>1347</v>
      </c>
    </row>
    <row r="1926" spans="1:3" x14ac:dyDescent="0.25">
      <c r="A1926" s="32" t="s">
        <v>390</v>
      </c>
      <c r="B1926" s="12">
        <v>11</v>
      </c>
      <c r="C1926" s="14">
        <v>1348</v>
      </c>
    </row>
    <row r="1927" spans="1:3" x14ac:dyDescent="0.25">
      <c r="A1927" s="32" t="s">
        <v>390</v>
      </c>
      <c r="B1927" s="12">
        <v>11</v>
      </c>
      <c r="C1927" s="14">
        <v>1349</v>
      </c>
    </row>
    <row r="1928" spans="1:3" x14ac:dyDescent="0.25">
      <c r="A1928" s="32" t="s">
        <v>390</v>
      </c>
      <c r="B1928" s="12">
        <v>11</v>
      </c>
      <c r="C1928" s="14">
        <v>1350</v>
      </c>
    </row>
    <row r="1929" spans="1:3" x14ac:dyDescent="0.25">
      <c r="A1929" s="32" t="s">
        <v>390</v>
      </c>
      <c r="B1929" s="12">
        <v>11</v>
      </c>
      <c r="C1929" s="14">
        <v>1351</v>
      </c>
    </row>
    <row r="1930" spans="1:3" x14ac:dyDescent="0.25">
      <c r="A1930" s="32" t="s">
        <v>390</v>
      </c>
      <c r="B1930" s="12">
        <v>11</v>
      </c>
      <c r="C1930" s="14">
        <v>1352</v>
      </c>
    </row>
    <row r="1931" spans="1:3" x14ac:dyDescent="0.25">
      <c r="A1931" s="32" t="s">
        <v>390</v>
      </c>
      <c r="B1931" s="12">
        <v>11</v>
      </c>
      <c r="C1931" s="14">
        <v>1353</v>
      </c>
    </row>
    <row r="1932" spans="1:3" x14ac:dyDescent="0.25">
      <c r="A1932" s="32" t="s">
        <v>390</v>
      </c>
      <c r="B1932" s="12">
        <v>11</v>
      </c>
      <c r="C1932" s="14">
        <v>1354</v>
      </c>
    </row>
    <row r="1933" spans="1:3" x14ac:dyDescent="0.25">
      <c r="A1933" s="32" t="s">
        <v>390</v>
      </c>
      <c r="B1933" s="12">
        <v>11</v>
      </c>
      <c r="C1933" s="14">
        <v>1355</v>
      </c>
    </row>
    <row r="1934" spans="1:3" x14ac:dyDescent="0.25">
      <c r="A1934" s="32" t="s">
        <v>391</v>
      </c>
      <c r="B1934" s="12">
        <v>11</v>
      </c>
      <c r="C1934" s="14">
        <v>1356</v>
      </c>
    </row>
    <row r="1935" spans="1:3" x14ac:dyDescent="0.25">
      <c r="A1935" s="32" t="s">
        <v>391</v>
      </c>
      <c r="B1935" s="12">
        <v>11</v>
      </c>
      <c r="C1935" s="14">
        <v>1357</v>
      </c>
    </row>
    <row r="1936" spans="1:3" x14ac:dyDescent="0.25">
      <c r="A1936" s="32" t="s">
        <v>391</v>
      </c>
      <c r="B1936" s="12">
        <v>11</v>
      </c>
      <c r="C1936" s="14">
        <v>1358</v>
      </c>
    </row>
    <row r="1937" spans="1:3" x14ac:dyDescent="0.25">
      <c r="A1937" s="32" t="s">
        <v>391</v>
      </c>
      <c r="B1937" s="12">
        <v>11</v>
      </c>
      <c r="C1937" s="14">
        <v>1359</v>
      </c>
    </row>
    <row r="1938" spans="1:3" x14ac:dyDescent="0.25">
      <c r="A1938" s="32" t="s">
        <v>392</v>
      </c>
      <c r="B1938" s="12">
        <v>11</v>
      </c>
      <c r="C1938" s="14">
        <v>1360</v>
      </c>
    </row>
    <row r="1939" spans="1:3" x14ac:dyDescent="0.25">
      <c r="A1939" s="32" t="s">
        <v>392</v>
      </c>
      <c r="B1939" s="12">
        <v>11</v>
      </c>
      <c r="C1939" s="14">
        <v>1361</v>
      </c>
    </row>
    <row r="1940" spans="1:3" x14ac:dyDescent="0.25">
      <c r="A1940" s="32" t="s">
        <v>392</v>
      </c>
      <c r="B1940" s="12">
        <v>11</v>
      </c>
      <c r="C1940" s="14">
        <v>1362</v>
      </c>
    </row>
    <row r="1941" spans="1:3" x14ac:dyDescent="0.25">
      <c r="A1941" s="32" t="s">
        <v>392</v>
      </c>
      <c r="B1941" s="12">
        <v>11</v>
      </c>
      <c r="C1941" s="14">
        <v>1363</v>
      </c>
    </row>
    <row r="1942" spans="1:3" x14ac:dyDescent="0.25">
      <c r="A1942" s="32" t="s">
        <v>392</v>
      </c>
      <c r="B1942" s="12">
        <v>11</v>
      </c>
      <c r="C1942" s="14">
        <v>1364</v>
      </c>
    </row>
    <row r="1943" spans="1:3" x14ac:dyDescent="0.25">
      <c r="A1943" s="32" t="s">
        <v>392</v>
      </c>
      <c r="B1943" s="12">
        <v>11</v>
      </c>
      <c r="C1943" s="14">
        <v>1365</v>
      </c>
    </row>
    <row r="1944" spans="1:3" x14ac:dyDescent="0.25">
      <c r="A1944" s="32" t="s">
        <v>393</v>
      </c>
      <c r="B1944" s="12">
        <v>11</v>
      </c>
      <c r="C1944" s="14">
        <v>1366</v>
      </c>
    </row>
    <row r="1945" spans="1:3" x14ac:dyDescent="0.25">
      <c r="A1945" s="32" t="s">
        <v>393</v>
      </c>
      <c r="B1945" s="12">
        <v>11</v>
      </c>
      <c r="C1945" s="14">
        <v>1367</v>
      </c>
    </row>
    <row r="1946" spans="1:3" x14ac:dyDescent="0.25">
      <c r="A1946" s="32" t="s">
        <v>393</v>
      </c>
      <c r="B1946" s="12">
        <v>11</v>
      </c>
      <c r="C1946" s="14">
        <v>1368</v>
      </c>
    </row>
    <row r="1947" spans="1:3" x14ac:dyDescent="0.25">
      <c r="A1947" s="32" t="s">
        <v>393</v>
      </c>
      <c r="B1947" s="12">
        <v>11</v>
      </c>
      <c r="C1947" s="14">
        <v>1369</v>
      </c>
    </row>
    <row r="1948" spans="1:3" x14ac:dyDescent="0.25">
      <c r="A1948" s="32" t="s">
        <v>393</v>
      </c>
      <c r="B1948" s="12">
        <v>11</v>
      </c>
      <c r="C1948" s="14">
        <v>1370</v>
      </c>
    </row>
    <row r="1949" spans="1:3" x14ac:dyDescent="0.25">
      <c r="A1949" s="32" t="s">
        <v>393</v>
      </c>
      <c r="B1949" s="12">
        <v>11</v>
      </c>
      <c r="C1949" s="14">
        <v>1371</v>
      </c>
    </row>
    <row r="1950" spans="1:3" x14ac:dyDescent="0.25">
      <c r="A1950" s="32" t="s">
        <v>393</v>
      </c>
      <c r="B1950" s="12">
        <v>11</v>
      </c>
      <c r="C1950" s="14">
        <v>1372</v>
      </c>
    </row>
    <row r="1951" spans="1:3" x14ac:dyDescent="0.25">
      <c r="A1951" s="32" t="s">
        <v>394</v>
      </c>
      <c r="B1951" s="12">
        <v>11</v>
      </c>
      <c r="C1951" s="14">
        <v>1373</v>
      </c>
    </row>
    <row r="1952" spans="1:3" x14ac:dyDescent="0.25">
      <c r="A1952" s="32" t="s">
        <v>394</v>
      </c>
      <c r="B1952" s="12">
        <v>11</v>
      </c>
      <c r="C1952" s="14">
        <v>1374</v>
      </c>
    </row>
    <row r="1953" spans="1:3" x14ac:dyDescent="0.25">
      <c r="A1953" s="32" t="s">
        <v>394</v>
      </c>
      <c r="B1953" s="12">
        <v>11</v>
      </c>
      <c r="C1953" s="14">
        <v>1375</v>
      </c>
    </row>
    <row r="1954" spans="1:3" x14ac:dyDescent="0.25">
      <c r="A1954" s="32" t="s">
        <v>394</v>
      </c>
      <c r="B1954" s="12">
        <v>11</v>
      </c>
      <c r="C1954" s="14">
        <v>1376</v>
      </c>
    </row>
    <row r="1955" spans="1:3" x14ac:dyDescent="0.25">
      <c r="A1955" s="32" t="s">
        <v>394</v>
      </c>
      <c r="B1955" s="12">
        <v>11</v>
      </c>
      <c r="C1955" s="14">
        <v>1377</v>
      </c>
    </row>
    <row r="1956" spans="1:3" x14ac:dyDescent="0.25">
      <c r="A1956" s="32" t="s">
        <v>394</v>
      </c>
      <c r="B1956" s="12">
        <v>11</v>
      </c>
      <c r="C1956" s="14">
        <v>1378</v>
      </c>
    </row>
    <row r="1957" spans="1:3" x14ac:dyDescent="0.25">
      <c r="A1957" s="32" t="s">
        <v>395</v>
      </c>
      <c r="B1957" s="12">
        <v>11</v>
      </c>
      <c r="C1957" s="14">
        <v>1379</v>
      </c>
    </row>
    <row r="1958" spans="1:3" x14ac:dyDescent="0.25">
      <c r="A1958" s="32" t="s">
        <v>395</v>
      </c>
      <c r="B1958" s="12">
        <v>11</v>
      </c>
      <c r="C1958" s="14">
        <v>1380</v>
      </c>
    </row>
    <row r="1959" spans="1:3" x14ac:dyDescent="0.25">
      <c r="A1959" s="32" t="s">
        <v>395</v>
      </c>
      <c r="B1959" s="12">
        <v>11</v>
      </c>
      <c r="C1959" s="14">
        <v>1381</v>
      </c>
    </row>
    <row r="1960" spans="1:3" x14ac:dyDescent="0.25">
      <c r="A1960" s="32" t="s">
        <v>395</v>
      </c>
      <c r="B1960" s="12">
        <v>11</v>
      </c>
      <c r="C1960" s="14">
        <v>1382</v>
      </c>
    </row>
    <row r="1961" spans="1:3" x14ac:dyDescent="0.25">
      <c r="A1961" s="32" t="s">
        <v>387</v>
      </c>
      <c r="B1961" s="12">
        <v>11</v>
      </c>
      <c r="C1961" s="14">
        <v>1468</v>
      </c>
    </row>
    <row r="1962" spans="1:3" x14ac:dyDescent="0.25">
      <c r="A1962" s="32" t="s">
        <v>387</v>
      </c>
      <c r="B1962" s="12">
        <v>11</v>
      </c>
      <c r="C1962" s="14">
        <v>1469</v>
      </c>
    </row>
    <row r="1963" spans="1:3" x14ac:dyDescent="0.25">
      <c r="A1963" s="32" t="s">
        <v>387</v>
      </c>
      <c r="B1963" s="12">
        <v>11</v>
      </c>
      <c r="C1963" s="14">
        <v>1470</v>
      </c>
    </row>
    <row r="1964" spans="1:3" x14ac:dyDescent="0.25">
      <c r="A1964" s="32" t="s">
        <v>387</v>
      </c>
      <c r="B1964" s="12">
        <v>11</v>
      </c>
      <c r="C1964" s="14">
        <v>1471</v>
      </c>
    </row>
    <row r="1965" spans="1:3" x14ac:dyDescent="0.25">
      <c r="A1965" s="32" t="s">
        <v>396</v>
      </c>
      <c r="B1965" s="12">
        <v>11</v>
      </c>
      <c r="C1965" s="14">
        <v>1570</v>
      </c>
    </row>
    <row r="1966" spans="1:3" x14ac:dyDescent="0.25">
      <c r="A1966" s="32" t="s">
        <v>396</v>
      </c>
      <c r="B1966" s="12">
        <v>11</v>
      </c>
      <c r="C1966" s="14">
        <v>1571</v>
      </c>
    </row>
    <row r="1967" spans="1:3" x14ac:dyDescent="0.25">
      <c r="A1967" s="32" t="s">
        <v>396</v>
      </c>
      <c r="B1967" s="12">
        <v>11</v>
      </c>
      <c r="C1967" s="14">
        <v>1572</v>
      </c>
    </row>
    <row r="1968" spans="1:3" x14ac:dyDescent="0.25">
      <c r="A1968" s="32" t="s">
        <v>397</v>
      </c>
      <c r="B1968" s="12">
        <v>11</v>
      </c>
      <c r="C1968" s="14">
        <v>1573</v>
      </c>
    </row>
    <row r="1969" spans="1:3" x14ac:dyDescent="0.25">
      <c r="A1969" s="32" t="s">
        <v>397</v>
      </c>
      <c r="B1969" s="12">
        <v>11</v>
      </c>
      <c r="C1969" s="14">
        <v>1575</v>
      </c>
    </row>
    <row r="1970" spans="1:3" x14ac:dyDescent="0.25">
      <c r="A1970" s="32" t="s">
        <v>397</v>
      </c>
      <c r="B1970" s="12">
        <v>11</v>
      </c>
      <c r="C1970" s="14">
        <v>1576</v>
      </c>
    </row>
    <row r="1971" spans="1:3" x14ac:dyDescent="0.25">
      <c r="A1971" s="32" t="s">
        <v>397</v>
      </c>
      <c r="B1971" s="12">
        <v>11</v>
      </c>
      <c r="C1971" s="14">
        <v>1577</v>
      </c>
    </row>
    <row r="1972" spans="1:3" x14ac:dyDescent="0.25">
      <c r="A1972" s="32" t="s">
        <v>398</v>
      </c>
      <c r="B1972" s="12">
        <v>11</v>
      </c>
      <c r="C1972" s="14">
        <v>1578</v>
      </c>
    </row>
    <row r="1973" spans="1:3" x14ac:dyDescent="0.25">
      <c r="A1973" s="32" t="s">
        <v>398</v>
      </c>
      <c r="B1973" s="12">
        <v>11</v>
      </c>
      <c r="C1973" s="14">
        <v>1579</v>
      </c>
    </row>
    <row r="1974" spans="1:3" x14ac:dyDescent="0.25">
      <c r="A1974" s="32" t="s">
        <v>398</v>
      </c>
      <c r="B1974" s="12">
        <v>11</v>
      </c>
      <c r="C1974" s="14">
        <v>1580</v>
      </c>
    </row>
    <row r="1975" spans="1:3" x14ac:dyDescent="0.25">
      <c r="A1975" s="32" t="s">
        <v>399</v>
      </c>
      <c r="B1975" s="12">
        <v>11</v>
      </c>
      <c r="C1975" s="14">
        <v>1581</v>
      </c>
    </row>
    <row r="1976" spans="1:3" x14ac:dyDescent="0.25">
      <c r="A1976" s="32" t="s">
        <v>399</v>
      </c>
      <c r="B1976" s="12">
        <v>11</v>
      </c>
      <c r="C1976" s="14">
        <v>1582</v>
      </c>
    </row>
    <row r="1977" spans="1:3" x14ac:dyDescent="0.25">
      <c r="A1977" s="32" t="s">
        <v>399</v>
      </c>
      <c r="B1977" s="12">
        <v>11</v>
      </c>
      <c r="C1977" s="14">
        <v>1583</v>
      </c>
    </row>
    <row r="1978" spans="1:3" x14ac:dyDescent="0.25">
      <c r="A1978" s="32" t="s">
        <v>399</v>
      </c>
      <c r="B1978" s="12">
        <v>11</v>
      </c>
      <c r="C1978" s="14">
        <v>1584</v>
      </c>
    </row>
    <row r="1979" spans="1:3" x14ac:dyDescent="0.25">
      <c r="A1979" s="32" t="s">
        <v>399</v>
      </c>
      <c r="B1979" s="12">
        <v>11</v>
      </c>
      <c r="C1979" s="14">
        <v>1585</v>
      </c>
    </row>
    <row r="1980" spans="1:3" x14ac:dyDescent="0.25">
      <c r="A1980" s="32" t="s">
        <v>400</v>
      </c>
      <c r="B1980" s="12">
        <v>11</v>
      </c>
      <c r="C1980" s="14">
        <v>1586</v>
      </c>
    </row>
    <row r="1981" spans="1:3" x14ac:dyDescent="0.25">
      <c r="A1981" s="32" t="s">
        <v>400</v>
      </c>
      <c r="B1981" s="12">
        <v>11</v>
      </c>
      <c r="C1981" s="14">
        <v>1587</v>
      </c>
    </row>
    <row r="1982" spans="1:3" x14ac:dyDescent="0.25">
      <c r="A1982" s="32" t="s">
        <v>400</v>
      </c>
      <c r="B1982" s="12">
        <v>11</v>
      </c>
      <c r="C1982" s="14">
        <v>1588</v>
      </c>
    </row>
    <row r="1983" spans="1:3" x14ac:dyDescent="0.25">
      <c r="A1983" s="32" t="s">
        <v>400</v>
      </c>
      <c r="B1983" s="12">
        <v>11</v>
      </c>
      <c r="C1983" s="14">
        <v>1589</v>
      </c>
    </row>
    <row r="1984" spans="1:3" x14ac:dyDescent="0.25">
      <c r="A1984" s="32" t="s">
        <v>400</v>
      </c>
      <c r="B1984" s="12">
        <v>11</v>
      </c>
      <c r="C1984" s="14">
        <v>1590</v>
      </c>
    </row>
    <row r="1985" spans="1:3" x14ac:dyDescent="0.25">
      <c r="A1985" s="32" t="s">
        <v>400</v>
      </c>
      <c r="B1985" s="12">
        <v>11</v>
      </c>
      <c r="C1985" s="14">
        <v>1591</v>
      </c>
    </row>
    <row r="1986" spans="1:3" x14ac:dyDescent="0.25">
      <c r="A1986" s="32" t="s">
        <v>401</v>
      </c>
      <c r="B1986" s="12">
        <v>11</v>
      </c>
      <c r="C1986" s="14">
        <v>1592</v>
      </c>
    </row>
    <row r="1987" spans="1:3" x14ac:dyDescent="0.25">
      <c r="A1987" s="32" t="s">
        <v>401</v>
      </c>
      <c r="B1987" s="12">
        <v>11</v>
      </c>
      <c r="C1987" s="14">
        <v>1593</v>
      </c>
    </row>
    <row r="1988" spans="1:3" x14ac:dyDescent="0.25">
      <c r="A1988" s="32" t="s">
        <v>401</v>
      </c>
      <c r="B1988" s="12">
        <v>11</v>
      </c>
      <c r="C1988" s="14">
        <v>1594</v>
      </c>
    </row>
    <row r="1989" spans="1:3" x14ac:dyDescent="0.25">
      <c r="A1989" s="32" t="s">
        <v>401</v>
      </c>
      <c r="B1989" s="12">
        <v>11</v>
      </c>
      <c r="C1989" s="14">
        <v>1595</v>
      </c>
    </row>
    <row r="1990" spans="1:3" x14ac:dyDescent="0.25">
      <c r="A1990" s="32" t="s">
        <v>401</v>
      </c>
      <c r="B1990" s="12">
        <v>11</v>
      </c>
      <c r="C1990" s="14">
        <v>1596</v>
      </c>
    </row>
    <row r="1991" spans="1:3" x14ac:dyDescent="0.25">
      <c r="A1991" s="32" t="s">
        <v>402</v>
      </c>
      <c r="B1991" s="12">
        <v>11</v>
      </c>
      <c r="C1991" s="14">
        <v>1597</v>
      </c>
    </row>
    <row r="1992" spans="1:3" x14ac:dyDescent="0.25">
      <c r="A1992" s="32" t="s">
        <v>402</v>
      </c>
      <c r="B1992" s="12">
        <v>11</v>
      </c>
      <c r="C1992" s="14">
        <v>1598</v>
      </c>
    </row>
    <row r="1993" spans="1:3" x14ac:dyDescent="0.25">
      <c r="A1993" s="32" t="s">
        <v>402</v>
      </c>
      <c r="B1993" s="12">
        <v>11</v>
      </c>
      <c r="C1993" s="14">
        <v>1599</v>
      </c>
    </row>
    <row r="1994" spans="1:3" x14ac:dyDescent="0.25">
      <c r="A1994" s="32" t="s">
        <v>402</v>
      </c>
      <c r="B1994" s="12">
        <v>11</v>
      </c>
      <c r="C1994" s="14">
        <v>1600</v>
      </c>
    </row>
    <row r="1995" spans="1:3" x14ac:dyDescent="0.25">
      <c r="A1995" s="32" t="s">
        <v>395</v>
      </c>
      <c r="B1995" s="12">
        <v>11</v>
      </c>
      <c r="C1995" s="14">
        <v>1601</v>
      </c>
    </row>
    <row r="1996" spans="1:3" x14ac:dyDescent="0.25">
      <c r="A1996" s="32" t="s">
        <v>395</v>
      </c>
      <c r="B1996" s="12">
        <v>11</v>
      </c>
      <c r="C1996" s="14">
        <v>1602</v>
      </c>
    </row>
    <row r="1997" spans="1:3" x14ac:dyDescent="0.25">
      <c r="A1997" s="32" t="s">
        <v>403</v>
      </c>
      <c r="B1997" s="12">
        <v>11</v>
      </c>
      <c r="C1997" s="14">
        <v>1920</v>
      </c>
    </row>
    <row r="1998" spans="1:3" x14ac:dyDescent="0.25">
      <c r="A1998" s="32" t="s">
        <v>403</v>
      </c>
      <c r="B1998" s="12">
        <v>11</v>
      </c>
      <c r="C1998" s="14">
        <v>1921</v>
      </c>
    </row>
    <row r="1999" spans="1:3" x14ac:dyDescent="0.25">
      <c r="A1999" s="32" t="s">
        <v>403</v>
      </c>
      <c r="B1999" s="12">
        <v>11</v>
      </c>
      <c r="C1999" s="14">
        <v>1923</v>
      </c>
    </row>
    <row r="2000" spans="1:3" x14ac:dyDescent="0.25">
      <c r="A2000" s="32" t="s">
        <v>404</v>
      </c>
      <c r="B2000" s="12">
        <v>11</v>
      </c>
      <c r="C2000" s="14">
        <v>1924</v>
      </c>
    </row>
    <row r="2001" spans="1:3" x14ac:dyDescent="0.25">
      <c r="A2001" s="32" t="s">
        <v>404</v>
      </c>
      <c r="B2001" s="12">
        <v>11</v>
      </c>
      <c r="C2001" s="14">
        <v>1925</v>
      </c>
    </row>
    <row r="2002" spans="1:3" x14ac:dyDescent="0.25">
      <c r="A2002" s="32" t="s">
        <v>404</v>
      </c>
      <c r="B2002" s="12">
        <v>11</v>
      </c>
      <c r="C2002" s="14">
        <v>1926</v>
      </c>
    </row>
    <row r="2003" spans="1:3" x14ac:dyDescent="0.25">
      <c r="A2003" s="32" t="s">
        <v>405</v>
      </c>
      <c r="B2003" s="12">
        <v>11</v>
      </c>
      <c r="C2003" s="14">
        <v>1927</v>
      </c>
    </row>
    <row r="2004" spans="1:3" x14ac:dyDescent="0.25">
      <c r="A2004" s="32" t="s">
        <v>405</v>
      </c>
      <c r="B2004" s="12">
        <v>11</v>
      </c>
      <c r="C2004" s="14">
        <v>1928</v>
      </c>
    </row>
    <row r="2005" spans="1:3" x14ac:dyDescent="0.25">
      <c r="A2005" s="32" t="s">
        <v>405</v>
      </c>
      <c r="B2005" s="12">
        <v>11</v>
      </c>
      <c r="C2005" s="14">
        <v>1929</v>
      </c>
    </row>
    <row r="2006" spans="1:3" x14ac:dyDescent="0.25">
      <c r="A2006" s="32" t="s">
        <v>405</v>
      </c>
      <c r="B2006" s="12">
        <v>11</v>
      </c>
      <c r="C2006" s="14">
        <v>1931</v>
      </c>
    </row>
    <row r="2007" spans="1:3" x14ac:dyDescent="0.25">
      <c r="A2007" s="32" t="s">
        <v>405</v>
      </c>
      <c r="B2007" s="12">
        <v>11</v>
      </c>
      <c r="C2007" s="14">
        <v>1932</v>
      </c>
    </row>
    <row r="2008" spans="1:3" x14ac:dyDescent="0.25">
      <c r="A2008" s="32" t="s">
        <v>402</v>
      </c>
      <c r="B2008" s="12">
        <v>11</v>
      </c>
      <c r="C2008" s="14">
        <v>1934</v>
      </c>
    </row>
    <row r="2009" spans="1:3" x14ac:dyDescent="0.25">
      <c r="A2009" s="32" t="s">
        <v>402</v>
      </c>
      <c r="B2009" s="12">
        <v>11</v>
      </c>
      <c r="C2009" s="14">
        <v>1935</v>
      </c>
    </row>
    <row r="2010" spans="1:3" x14ac:dyDescent="0.25">
      <c r="A2010" s="32" t="s">
        <v>402</v>
      </c>
      <c r="B2010" s="12">
        <v>11</v>
      </c>
      <c r="C2010" s="14">
        <v>1936</v>
      </c>
    </row>
    <row r="2011" spans="1:3" x14ac:dyDescent="0.25">
      <c r="A2011" s="32" t="s">
        <v>401</v>
      </c>
      <c r="B2011" s="12">
        <v>11</v>
      </c>
      <c r="C2011" s="14">
        <v>2057</v>
      </c>
    </row>
    <row r="2012" spans="1:3" x14ac:dyDescent="0.25">
      <c r="A2012" s="32" t="s">
        <v>406</v>
      </c>
      <c r="B2012" s="12">
        <v>11</v>
      </c>
      <c r="C2012" s="14">
        <v>2058</v>
      </c>
    </row>
    <row r="2013" spans="1:3" x14ac:dyDescent="0.25">
      <c r="A2013" s="32" t="s">
        <v>406</v>
      </c>
      <c r="B2013" s="12">
        <v>11</v>
      </c>
      <c r="C2013" s="14">
        <v>2059</v>
      </c>
    </row>
    <row r="2014" spans="1:3" x14ac:dyDescent="0.25">
      <c r="A2014" s="32" t="s">
        <v>406</v>
      </c>
      <c r="B2014" s="12">
        <v>11</v>
      </c>
      <c r="C2014" s="14">
        <v>2060</v>
      </c>
    </row>
    <row r="2015" spans="1:3" x14ac:dyDescent="0.25">
      <c r="A2015" s="32" t="s">
        <v>380</v>
      </c>
      <c r="B2015" s="12">
        <v>11</v>
      </c>
      <c r="C2015" s="14">
        <v>2061</v>
      </c>
    </row>
    <row r="2016" spans="1:3" x14ac:dyDescent="0.25">
      <c r="A2016" s="32" t="s">
        <v>380</v>
      </c>
      <c r="B2016" s="12">
        <v>11</v>
      </c>
      <c r="C2016" s="14">
        <v>2062</v>
      </c>
    </row>
    <row r="2017" spans="1:3" x14ac:dyDescent="0.25">
      <c r="A2017" s="32" t="s">
        <v>406</v>
      </c>
      <c r="B2017" s="12">
        <v>11</v>
      </c>
      <c r="C2017" s="14">
        <v>2063</v>
      </c>
    </row>
    <row r="2018" spans="1:3" x14ac:dyDescent="0.25">
      <c r="A2018" s="32" t="s">
        <v>406</v>
      </c>
      <c r="B2018" s="12">
        <v>11</v>
      </c>
      <c r="C2018" s="14">
        <v>2276</v>
      </c>
    </row>
    <row r="2019" spans="1:3" x14ac:dyDescent="0.25">
      <c r="A2019" s="32" t="s">
        <v>401</v>
      </c>
      <c r="B2019" s="12">
        <v>11</v>
      </c>
      <c r="C2019" s="14">
        <v>2549</v>
      </c>
    </row>
    <row r="2020" spans="1:3" x14ac:dyDescent="0.25">
      <c r="A2020" s="32" t="s">
        <v>401</v>
      </c>
      <c r="B2020" s="12">
        <v>11</v>
      </c>
      <c r="C2020" s="14">
        <v>2553</v>
      </c>
    </row>
    <row r="2021" spans="1:3" x14ac:dyDescent="0.25">
      <c r="A2021" s="32" t="s">
        <v>407</v>
      </c>
      <c r="B2021" s="12">
        <v>11</v>
      </c>
      <c r="C2021" s="14">
        <v>2568</v>
      </c>
    </row>
    <row r="2022" spans="1:3" x14ac:dyDescent="0.25">
      <c r="A2022" s="32" t="s">
        <v>408</v>
      </c>
      <c r="B2022" s="12">
        <v>11</v>
      </c>
      <c r="C2022" s="14">
        <v>2593</v>
      </c>
    </row>
    <row r="2023" spans="1:3" x14ac:dyDescent="0.25">
      <c r="A2023" s="32" t="s">
        <v>409</v>
      </c>
      <c r="B2023" s="12">
        <v>11</v>
      </c>
      <c r="C2023" s="14">
        <v>2597</v>
      </c>
    </row>
    <row r="2024" spans="1:3" x14ac:dyDescent="0.25">
      <c r="A2024" s="32" t="s">
        <v>381</v>
      </c>
      <c r="B2024" s="12">
        <v>12</v>
      </c>
      <c r="C2024" s="14">
        <v>1295</v>
      </c>
    </row>
    <row r="2025" spans="1:3" x14ac:dyDescent="0.25">
      <c r="A2025" s="32" t="s">
        <v>381</v>
      </c>
      <c r="B2025" s="12">
        <v>12</v>
      </c>
      <c r="C2025" s="14">
        <v>1296</v>
      </c>
    </row>
    <row r="2026" spans="1:3" x14ac:dyDescent="0.25">
      <c r="A2026" s="32" t="s">
        <v>381</v>
      </c>
      <c r="B2026" s="12">
        <v>12</v>
      </c>
      <c r="C2026" s="14">
        <v>1297</v>
      </c>
    </row>
    <row r="2027" spans="1:3" x14ac:dyDescent="0.25">
      <c r="A2027" s="32" t="s">
        <v>410</v>
      </c>
      <c r="B2027" s="12">
        <v>12</v>
      </c>
      <c r="C2027" s="14">
        <v>1383</v>
      </c>
    </row>
    <row r="2028" spans="1:3" x14ac:dyDescent="0.25">
      <c r="A2028" s="32" t="s">
        <v>411</v>
      </c>
      <c r="B2028" s="12">
        <v>12</v>
      </c>
      <c r="C2028" s="14">
        <v>1384</v>
      </c>
    </row>
    <row r="2029" spans="1:3" x14ac:dyDescent="0.25">
      <c r="A2029" s="32" t="s">
        <v>410</v>
      </c>
      <c r="B2029" s="12">
        <v>12</v>
      </c>
      <c r="C2029" s="14">
        <v>1385</v>
      </c>
    </row>
    <row r="2030" spans="1:3" x14ac:dyDescent="0.25">
      <c r="A2030" s="32" t="s">
        <v>410</v>
      </c>
      <c r="B2030" s="12">
        <v>12</v>
      </c>
      <c r="C2030" s="14">
        <v>1386</v>
      </c>
    </row>
    <row r="2031" spans="1:3" x14ac:dyDescent="0.25">
      <c r="A2031" s="32" t="s">
        <v>410</v>
      </c>
      <c r="B2031" s="12">
        <v>12</v>
      </c>
      <c r="C2031" s="14">
        <v>1387</v>
      </c>
    </row>
    <row r="2032" spans="1:3" x14ac:dyDescent="0.25">
      <c r="A2032" s="32" t="s">
        <v>410</v>
      </c>
      <c r="B2032" s="12">
        <v>12</v>
      </c>
      <c r="C2032" s="14">
        <v>1388</v>
      </c>
    </row>
    <row r="2033" spans="1:3" x14ac:dyDescent="0.25">
      <c r="A2033" s="32" t="s">
        <v>410</v>
      </c>
      <c r="B2033" s="12">
        <v>12</v>
      </c>
      <c r="C2033" s="14">
        <v>1389</v>
      </c>
    </row>
    <row r="2034" spans="1:3" x14ac:dyDescent="0.25">
      <c r="A2034" s="32" t="s">
        <v>411</v>
      </c>
      <c r="B2034" s="12">
        <v>12</v>
      </c>
      <c r="C2034" s="14">
        <v>1390</v>
      </c>
    </row>
    <row r="2035" spans="1:3" x14ac:dyDescent="0.25">
      <c r="A2035" s="32" t="s">
        <v>411</v>
      </c>
      <c r="B2035" s="12">
        <v>12</v>
      </c>
      <c r="C2035" s="14">
        <v>1391</v>
      </c>
    </row>
    <row r="2036" spans="1:3" x14ac:dyDescent="0.25">
      <c r="A2036" s="32" t="s">
        <v>411</v>
      </c>
      <c r="B2036" s="12">
        <v>12</v>
      </c>
      <c r="C2036" s="14">
        <v>1392</v>
      </c>
    </row>
    <row r="2037" spans="1:3" x14ac:dyDescent="0.25">
      <c r="A2037" s="32" t="s">
        <v>412</v>
      </c>
      <c r="B2037" s="12">
        <v>12</v>
      </c>
      <c r="C2037" s="14">
        <v>1393</v>
      </c>
    </row>
    <row r="2038" spans="1:3" x14ac:dyDescent="0.25">
      <c r="A2038" s="32" t="s">
        <v>412</v>
      </c>
      <c r="B2038" s="12">
        <v>12</v>
      </c>
      <c r="C2038" s="14">
        <v>1394</v>
      </c>
    </row>
    <row r="2039" spans="1:3" x14ac:dyDescent="0.25">
      <c r="A2039" s="32" t="s">
        <v>412</v>
      </c>
      <c r="B2039" s="12">
        <v>12</v>
      </c>
      <c r="C2039" s="14">
        <v>1395</v>
      </c>
    </row>
    <row r="2040" spans="1:3" x14ac:dyDescent="0.25">
      <c r="A2040" s="32" t="s">
        <v>412</v>
      </c>
      <c r="B2040" s="12">
        <v>12</v>
      </c>
      <c r="C2040" s="14">
        <v>1396</v>
      </c>
    </row>
    <row r="2041" spans="1:3" x14ac:dyDescent="0.25">
      <c r="A2041" s="32" t="s">
        <v>413</v>
      </c>
      <c r="B2041" s="12">
        <v>12</v>
      </c>
      <c r="C2041" s="14">
        <v>1397</v>
      </c>
    </row>
    <row r="2042" spans="1:3" x14ac:dyDescent="0.25">
      <c r="A2042" s="32" t="s">
        <v>413</v>
      </c>
      <c r="B2042" s="12">
        <v>12</v>
      </c>
      <c r="C2042" s="14">
        <v>1398</v>
      </c>
    </row>
    <row r="2043" spans="1:3" x14ac:dyDescent="0.25">
      <c r="A2043" s="32" t="s">
        <v>413</v>
      </c>
      <c r="B2043" s="12">
        <v>12</v>
      </c>
      <c r="C2043" s="14">
        <v>1399</v>
      </c>
    </row>
    <row r="2044" spans="1:3" x14ac:dyDescent="0.25">
      <c r="A2044" s="32" t="s">
        <v>413</v>
      </c>
      <c r="B2044" s="12">
        <v>12</v>
      </c>
      <c r="C2044" s="14">
        <v>1400</v>
      </c>
    </row>
    <row r="2045" spans="1:3" x14ac:dyDescent="0.25">
      <c r="A2045" s="32" t="s">
        <v>413</v>
      </c>
      <c r="B2045" s="12">
        <v>12</v>
      </c>
      <c r="C2045" s="14">
        <v>1401</v>
      </c>
    </row>
    <row r="2046" spans="1:3" x14ac:dyDescent="0.25">
      <c r="A2046" s="32" t="s">
        <v>413</v>
      </c>
      <c r="B2046" s="12">
        <v>12</v>
      </c>
      <c r="C2046" s="14">
        <v>1402</v>
      </c>
    </row>
    <row r="2047" spans="1:3" x14ac:dyDescent="0.25">
      <c r="A2047" s="32" t="s">
        <v>413</v>
      </c>
      <c r="B2047" s="12">
        <v>12</v>
      </c>
      <c r="C2047" s="14">
        <v>1403</v>
      </c>
    </row>
    <row r="2048" spans="1:3" x14ac:dyDescent="0.25">
      <c r="A2048" s="32" t="s">
        <v>414</v>
      </c>
      <c r="B2048" s="12">
        <v>12</v>
      </c>
      <c r="C2048" s="14">
        <v>1404</v>
      </c>
    </row>
    <row r="2049" spans="1:3" x14ac:dyDescent="0.25">
      <c r="A2049" s="32" t="s">
        <v>415</v>
      </c>
      <c r="B2049" s="12">
        <v>12</v>
      </c>
      <c r="C2049" s="14">
        <v>1405</v>
      </c>
    </row>
    <row r="2050" spans="1:3" x14ac:dyDescent="0.25">
      <c r="A2050" s="32" t="s">
        <v>415</v>
      </c>
      <c r="B2050" s="12">
        <v>12</v>
      </c>
      <c r="C2050" s="14">
        <v>1406</v>
      </c>
    </row>
    <row r="2051" spans="1:3" x14ac:dyDescent="0.25">
      <c r="A2051" s="32" t="s">
        <v>415</v>
      </c>
      <c r="B2051" s="12">
        <v>12</v>
      </c>
      <c r="C2051" s="14">
        <v>1407</v>
      </c>
    </row>
    <row r="2052" spans="1:3" x14ac:dyDescent="0.25">
      <c r="A2052" s="32" t="s">
        <v>416</v>
      </c>
      <c r="B2052" s="12">
        <v>12</v>
      </c>
      <c r="C2052" s="14">
        <v>1408</v>
      </c>
    </row>
    <row r="2053" spans="1:3" x14ac:dyDescent="0.25">
      <c r="A2053" s="32" t="s">
        <v>416</v>
      </c>
      <c r="B2053" s="12">
        <v>12</v>
      </c>
      <c r="C2053" s="14">
        <v>1409</v>
      </c>
    </row>
    <row r="2054" spans="1:3" x14ac:dyDescent="0.25">
      <c r="A2054" s="32" t="s">
        <v>416</v>
      </c>
      <c r="B2054" s="12">
        <v>12</v>
      </c>
      <c r="C2054" s="14">
        <v>1410</v>
      </c>
    </row>
    <row r="2055" spans="1:3" x14ac:dyDescent="0.25">
      <c r="A2055" s="32" t="s">
        <v>416</v>
      </c>
      <c r="B2055" s="12">
        <v>12</v>
      </c>
      <c r="C2055" s="14">
        <v>1411</v>
      </c>
    </row>
    <row r="2056" spans="1:3" x14ac:dyDescent="0.25">
      <c r="A2056" s="32" t="s">
        <v>417</v>
      </c>
      <c r="B2056" s="12">
        <v>12</v>
      </c>
      <c r="C2056" s="14">
        <v>1412</v>
      </c>
    </row>
    <row r="2057" spans="1:3" x14ac:dyDescent="0.25">
      <c r="A2057" s="32" t="s">
        <v>417</v>
      </c>
      <c r="B2057" s="12">
        <v>12</v>
      </c>
      <c r="C2057" s="14">
        <v>1413</v>
      </c>
    </row>
    <row r="2058" spans="1:3" x14ac:dyDescent="0.25">
      <c r="A2058" s="32" t="s">
        <v>417</v>
      </c>
      <c r="B2058" s="12">
        <v>12</v>
      </c>
      <c r="C2058" s="14">
        <v>1414</v>
      </c>
    </row>
    <row r="2059" spans="1:3" x14ac:dyDescent="0.25">
      <c r="A2059" s="32" t="s">
        <v>417</v>
      </c>
      <c r="B2059" s="12">
        <v>12</v>
      </c>
      <c r="C2059" s="14">
        <v>1415</v>
      </c>
    </row>
    <row r="2060" spans="1:3" x14ac:dyDescent="0.25">
      <c r="A2060" s="32" t="s">
        <v>417</v>
      </c>
      <c r="B2060" s="12">
        <v>12</v>
      </c>
      <c r="C2060" s="14">
        <v>1416</v>
      </c>
    </row>
    <row r="2061" spans="1:3" x14ac:dyDescent="0.25">
      <c r="A2061" s="32" t="s">
        <v>417</v>
      </c>
      <c r="B2061" s="12">
        <v>12</v>
      </c>
      <c r="C2061" s="14">
        <v>1417</v>
      </c>
    </row>
    <row r="2062" spans="1:3" x14ac:dyDescent="0.25">
      <c r="A2062" s="32" t="s">
        <v>418</v>
      </c>
      <c r="B2062" s="12">
        <v>12</v>
      </c>
      <c r="C2062" s="14">
        <v>1418</v>
      </c>
    </row>
    <row r="2063" spans="1:3" x14ac:dyDescent="0.25">
      <c r="A2063" s="32" t="s">
        <v>418</v>
      </c>
      <c r="B2063" s="12">
        <v>12</v>
      </c>
      <c r="C2063" s="14">
        <v>1419</v>
      </c>
    </row>
    <row r="2064" spans="1:3" x14ac:dyDescent="0.25">
      <c r="A2064" s="32" t="s">
        <v>418</v>
      </c>
      <c r="B2064" s="12">
        <v>12</v>
      </c>
      <c r="C2064" s="14">
        <v>1420</v>
      </c>
    </row>
    <row r="2065" spans="1:3" x14ac:dyDescent="0.25">
      <c r="A2065" s="32" t="s">
        <v>418</v>
      </c>
      <c r="B2065" s="12">
        <v>12</v>
      </c>
      <c r="C2065" s="14">
        <v>1421</v>
      </c>
    </row>
    <row r="2066" spans="1:3" x14ac:dyDescent="0.25">
      <c r="A2066" s="32" t="s">
        <v>418</v>
      </c>
      <c r="B2066" s="12">
        <v>12</v>
      </c>
      <c r="C2066" s="14">
        <v>1422</v>
      </c>
    </row>
    <row r="2067" spans="1:3" x14ac:dyDescent="0.25">
      <c r="A2067" s="32" t="s">
        <v>418</v>
      </c>
      <c r="B2067" s="12">
        <v>12</v>
      </c>
      <c r="C2067" s="14">
        <v>1423</v>
      </c>
    </row>
    <row r="2068" spans="1:3" x14ac:dyDescent="0.25">
      <c r="A2068" s="32" t="s">
        <v>414</v>
      </c>
      <c r="B2068" s="12">
        <v>12</v>
      </c>
      <c r="C2068" s="14">
        <v>1424</v>
      </c>
    </row>
    <row r="2069" spans="1:3" x14ac:dyDescent="0.25">
      <c r="A2069" s="32" t="s">
        <v>414</v>
      </c>
      <c r="B2069" s="12">
        <v>12</v>
      </c>
      <c r="C2069" s="14">
        <v>1425</v>
      </c>
    </row>
    <row r="2070" spans="1:3" x14ac:dyDescent="0.25">
      <c r="A2070" s="32" t="s">
        <v>415</v>
      </c>
      <c r="B2070" s="12">
        <v>12</v>
      </c>
      <c r="C2070" s="14">
        <v>1426</v>
      </c>
    </row>
    <row r="2071" spans="1:3" x14ac:dyDescent="0.25">
      <c r="A2071" s="32" t="s">
        <v>414</v>
      </c>
      <c r="B2071" s="12">
        <v>12</v>
      </c>
      <c r="C2071" s="14">
        <v>1427</v>
      </c>
    </row>
    <row r="2072" spans="1:3" x14ac:dyDescent="0.25">
      <c r="A2072" s="32" t="s">
        <v>419</v>
      </c>
      <c r="B2072" s="12">
        <v>12</v>
      </c>
      <c r="C2072" s="14">
        <v>1428</v>
      </c>
    </row>
    <row r="2073" spans="1:3" x14ac:dyDescent="0.25">
      <c r="A2073" s="32" t="s">
        <v>419</v>
      </c>
      <c r="B2073" s="12">
        <v>12</v>
      </c>
      <c r="C2073" s="14">
        <v>1429</v>
      </c>
    </row>
    <row r="2074" spans="1:3" x14ac:dyDescent="0.25">
      <c r="A2074" s="32" t="s">
        <v>419</v>
      </c>
      <c r="B2074" s="12">
        <v>12</v>
      </c>
      <c r="C2074" s="14">
        <v>1430</v>
      </c>
    </row>
    <row r="2075" spans="1:3" x14ac:dyDescent="0.25">
      <c r="A2075" s="32" t="s">
        <v>420</v>
      </c>
      <c r="B2075" s="12">
        <v>12</v>
      </c>
      <c r="C2075" s="14">
        <v>1431</v>
      </c>
    </row>
    <row r="2076" spans="1:3" x14ac:dyDescent="0.25">
      <c r="A2076" s="32" t="s">
        <v>420</v>
      </c>
      <c r="B2076" s="12">
        <v>12</v>
      </c>
      <c r="C2076" s="14">
        <v>1432</v>
      </c>
    </row>
    <row r="2077" spans="1:3" x14ac:dyDescent="0.25">
      <c r="A2077" s="32" t="s">
        <v>420</v>
      </c>
      <c r="B2077" s="12">
        <v>12</v>
      </c>
      <c r="C2077" s="14">
        <v>1433</v>
      </c>
    </row>
    <row r="2078" spans="1:3" x14ac:dyDescent="0.25">
      <c r="A2078" s="32" t="s">
        <v>420</v>
      </c>
      <c r="B2078" s="12">
        <v>12</v>
      </c>
      <c r="C2078" s="14">
        <v>1434</v>
      </c>
    </row>
    <row r="2079" spans="1:3" x14ac:dyDescent="0.25">
      <c r="A2079" s="32" t="s">
        <v>420</v>
      </c>
      <c r="B2079" s="12">
        <v>12</v>
      </c>
      <c r="C2079" s="14">
        <v>1435</v>
      </c>
    </row>
    <row r="2080" spans="1:3" x14ac:dyDescent="0.25">
      <c r="A2080" s="32" t="s">
        <v>420</v>
      </c>
      <c r="B2080" s="12">
        <v>12</v>
      </c>
      <c r="C2080" s="14">
        <v>1436</v>
      </c>
    </row>
    <row r="2081" spans="1:3" x14ac:dyDescent="0.25">
      <c r="A2081" s="32" t="s">
        <v>421</v>
      </c>
      <c r="B2081" s="12">
        <v>12</v>
      </c>
      <c r="C2081" s="14">
        <v>1437</v>
      </c>
    </row>
    <row r="2082" spans="1:3" x14ac:dyDescent="0.25">
      <c r="A2082" s="32" t="s">
        <v>421</v>
      </c>
      <c r="B2082" s="12">
        <v>12</v>
      </c>
      <c r="C2082" s="14">
        <v>1438</v>
      </c>
    </row>
    <row r="2083" spans="1:3" x14ac:dyDescent="0.25">
      <c r="A2083" s="32" t="s">
        <v>421</v>
      </c>
      <c r="B2083" s="12">
        <v>12</v>
      </c>
      <c r="C2083" s="14">
        <v>1439</v>
      </c>
    </row>
    <row r="2084" spans="1:3" x14ac:dyDescent="0.25">
      <c r="A2084" s="32" t="s">
        <v>421</v>
      </c>
      <c r="B2084" s="12">
        <v>12</v>
      </c>
      <c r="C2084" s="14">
        <v>1440</v>
      </c>
    </row>
    <row r="2085" spans="1:3" x14ac:dyDescent="0.25">
      <c r="A2085" s="32" t="s">
        <v>421</v>
      </c>
      <c r="B2085" s="12">
        <v>12</v>
      </c>
      <c r="C2085" s="14">
        <v>1441</v>
      </c>
    </row>
    <row r="2086" spans="1:3" x14ac:dyDescent="0.25">
      <c r="A2086" s="32" t="s">
        <v>422</v>
      </c>
      <c r="B2086" s="12">
        <v>12</v>
      </c>
      <c r="C2086" s="14">
        <v>1442</v>
      </c>
    </row>
    <row r="2087" spans="1:3" x14ac:dyDescent="0.25">
      <c r="A2087" s="32" t="s">
        <v>422</v>
      </c>
      <c r="B2087" s="12">
        <v>12</v>
      </c>
      <c r="C2087" s="14">
        <v>1443</v>
      </c>
    </row>
    <row r="2088" spans="1:3" x14ac:dyDescent="0.25">
      <c r="A2088" s="32" t="s">
        <v>422</v>
      </c>
      <c r="B2088" s="12">
        <v>12</v>
      </c>
      <c r="C2088" s="14">
        <v>1444</v>
      </c>
    </row>
    <row r="2089" spans="1:3" x14ac:dyDescent="0.25">
      <c r="A2089" s="32" t="s">
        <v>422</v>
      </c>
      <c r="B2089" s="12">
        <v>12</v>
      </c>
      <c r="C2089" s="14">
        <v>1445</v>
      </c>
    </row>
    <row r="2090" spans="1:3" x14ac:dyDescent="0.25">
      <c r="A2090" s="32" t="s">
        <v>422</v>
      </c>
      <c r="B2090" s="12">
        <v>12</v>
      </c>
      <c r="C2090" s="14">
        <v>1446</v>
      </c>
    </row>
    <row r="2091" spans="1:3" x14ac:dyDescent="0.25">
      <c r="A2091" s="32" t="s">
        <v>423</v>
      </c>
      <c r="B2091" s="12">
        <v>12</v>
      </c>
      <c r="C2091" s="14">
        <v>1447</v>
      </c>
    </row>
    <row r="2092" spans="1:3" x14ac:dyDescent="0.25">
      <c r="A2092" s="32" t="s">
        <v>423</v>
      </c>
      <c r="B2092" s="12">
        <v>12</v>
      </c>
      <c r="C2092" s="14">
        <v>1448</v>
      </c>
    </row>
    <row r="2093" spans="1:3" x14ac:dyDescent="0.25">
      <c r="A2093" s="32" t="s">
        <v>423</v>
      </c>
      <c r="B2093" s="12">
        <v>12</v>
      </c>
      <c r="C2093" s="14">
        <v>1449</v>
      </c>
    </row>
    <row r="2094" spans="1:3" x14ac:dyDescent="0.25">
      <c r="A2094" s="32" t="s">
        <v>423</v>
      </c>
      <c r="B2094" s="12">
        <v>12</v>
      </c>
      <c r="C2094" s="14">
        <v>1450</v>
      </c>
    </row>
    <row r="2095" spans="1:3" x14ac:dyDescent="0.25">
      <c r="A2095" s="32" t="s">
        <v>423</v>
      </c>
      <c r="B2095" s="12">
        <v>12</v>
      </c>
      <c r="C2095" s="14">
        <v>1451</v>
      </c>
    </row>
    <row r="2096" spans="1:3" x14ac:dyDescent="0.25">
      <c r="A2096" s="32" t="s">
        <v>423</v>
      </c>
      <c r="B2096" s="12">
        <v>12</v>
      </c>
      <c r="C2096" s="14">
        <v>1452</v>
      </c>
    </row>
    <row r="2097" spans="1:3" x14ac:dyDescent="0.25">
      <c r="A2097" s="32" t="s">
        <v>423</v>
      </c>
      <c r="B2097" s="12">
        <v>12</v>
      </c>
      <c r="C2097" s="14">
        <v>1453</v>
      </c>
    </row>
    <row r="2098" spans="1:3" x14ac:dyDescent="0.25">
      <c r="A2098" s="32" t="s">
        <v>424</v>
      </c>
      <c r="B2098" s="12">
        <v>12</v>
      </c>
      <c r="C2098" s="14">
        <v>1454</v>
      </c>
    </row>
    <row r="2099" spans="1:3" x14ac:dyDescent="0.25">
      <c r="A2099" s="32" t="s">
        <v>424</v>
      </c>
      <c r="B2099" s="12">
        <v>12</v>
      </c>
      <c r="C2099" s="14">
        <v>1455</v>
      </c>
    </row>
    <row r="2100" spans="1:3" x14ac:dyDescent="0.25">
      <c r="A2100" s="32" t="s">
        <v>424</v>
      </c>
      <c r="B2100" s="12">
        <v>12</v>
      </c>
      <c r="C2100" s="14">
        <v>1456</v>
      </c>
    </row>
    <row r="2101" spans="1:3" x14ac:dyDescent="0.25">
      <c r="A2101" s="32" t="s">
        <v>424</v>
      </c>
      <c r="B2101" s="12">
        <v>12</v>
      </c>
      <c r="C2101" s="14">
        <v>1457</v>
      </c>
    </row>
    <row r="2102" spans="1:3" x14ac:dyDescent="0.25">
      <c r="A2102" s="32" t="s">
        <v>424</v>
      </c>
      <c r="B2102" s="12">
        <v>12</v>
      </c>
      <c r="C2102" s="14">
        <v>1458</v>
      </c>
    </row>
    <row r="2103" spans="1:3" x14ac:dyDescent="0.25">
      <c r="A2103" s="32" t="s">
        <v>425</v>
      </c>
      <c r="B2103" s="12">
        <v>12</v>
      </c>
      <c r="C2103" s="14">
        <v>1459</v>
      </c>
    </row>
    <row r="2104" spans="1:3" x14ac:dyDescent="0.25">
      <c r="A2104" s="32" t="s">
        <v>425</v>
      </c>
      <c r="B2104" s="12">
        <v>12</v>
      </c>
      <c r="C2104" s="14">
        <v>1460</v>
      </c>
    </row>
    <row r="2105" spans="1:3" x14ac:dyDescent="0.25">
      <c r="A2105" s="32" t="s">
        <v>425</v>
      </c>
      <c r="B2105" s="12">
        <v>12</v>
      </c>
      <c r="C2105" s="14">
        <v>1461</v>
      </c>
    </row>
    <row r="2106" spans="1:3" x14ac:dyDescent="0.25">
      <c r="A2106" s="32" t="s">
        <v>425</v>
      </c>
      <c r="B2106" s="12">
        <v>12</v>
      </c>
      <c r="C2106" s="14">
        <v>1462</v>
      </c>
    </row>
    <row r="2107" spans="1:3" x14ac:dyDescent="0.25">
      <c r="A2107" s="32" t="s">
        <v>425</v>
      </c>
      <c r="B2107" s="12">
        <v>12</v>
      </c>
      <c r="C2107" s="14">
        <v>1463</v>
      </c>
    </row>
    <row r="2108" spans="1:3" x14ac:dyDescent="0.25">
      <c r="A2108" s="32" t="s">
        <v>425</v>
      </c>
      <c r="B2108" s="12">
        <v>12</v>
      </c>
      <c r="C2108" s="14">
        <v>1464</v>
      </c>
    </row>
    <row r="2109" spans="1:3" x14ac:dyDescent="0.25">
      <c r="A2109" s="32" t="s">
        <v>423</v>
      </c>
      <c r="B2109" s="12">
        <v>12</v>
      </c>
      <c r="C2109" s="14">
        <v>1465</v>
      </c>
    </row>
    <row r="2110" spans="1:3" x14ac:dyDescent="0.25">
      <c r="A2110" s="32" t="s">
        <v>423</v>
      </c>
      <c r="B2110" s="12">
        <v>12</v>
      </c>
      <c r="C2110" s="14">
        <v>1466</v>
      </c>
    </row>
    <row r="2111" spans="1:3" x14ac:dyDescent="0.25">
      <c r="A2111" s="32" t="s">
        <v>423</v>
      </c>
      <c r="B2111" s="12">
        <v>12</v>
      </c>
      <c r="C2111" s="14">
        <v>1467</v>
      </c>
    </row>
    <row r="2112" spans="1:3" x14ac:dyDescent="0.25">
      <c r="A2112" s="32" t="s">
        <v>426</v>
      </c>
      <c r="B2112" s="12">
        <v>12</v>
      </c>
      <c r="C2112" s="14">
        <v>1885</v>
      </c>
    </row>
    <row r="2113" spans="1:3" x14ac:dyDescent="0.25">
      <c r="A2113" s="32" t="s">
        <v>426</v>
      </c>
      <c r="B2113" s="12">
        <v>12</v>
      </c>
      <c r="C2113" s="14">
        <v>1886</v>
      </c>
    </row>
    <row r="2114" spans="1:3" x14ac:dyDescent="0.25">
      <c r="A2114" s="32" t="s">
        <v>426</v>
      </c>
      <c r="B2114" s="12">
        <v>12</v>
      </c>
      <c r="C2114" s="14">
        <v>1887</v>
      </c>
    </row>
    <row r="2115" spans="1:3" x14ac:dyDescent="0.25">
      <c r="A2115" s="32" t="s">
        <v>426</v>
      </c>
      <c r="B2115" s="12">
        <v>12</v>
      </c>
      <c r="C2115" s="14">
        <v>1888</v>
      </c>
    </row>
    <row r="2116" spans="1:3" x14ac:dyDescent="0.25">
      <c r="A2116" s="32" t="s">
        <v>426</v>
      </c>
      <c r="B2116" s="12">
        <v>12</v>
      </c>
      <c r="C2116" s="14">
        <v>1889</v>
      </c>
    </row>
    <row r="2117" spans="1:3" x14ac:dyDescent="0.25">
      <c r="A2117" s="32" t="s">
        <v>427</v>
      </c>
      <c r="B2117" s="12">
        <v>12</v>
      </c>
      <c r="C2117" s="14">
        <v>1890</v>
      </c>
    </row>
    <row r="2118" spans="1:3" x14ac:dyDescent="0.25">
      <c r="A2118" s="32" t="s">
        <v>427</v>
      </c>
      <c r="B2118" s="12">
        <v>12</v>
      </c>
      <c r="C2118" s="14">
        <v>1891</v>
      </c>
    </row>
    <row r="2119" spans="1:3" x14ac:dyDescent="0.25">
      <c r="A2119" s="32" t="s">
        <v>427</v>
      </c>
      <c r="B2119" s="12">
        <v>12</v>
      </c>
      <c r="C2119" s="14">
        <v>1892</v>
      </c>
    </row>
    <row r="2120" spans="1:3" x14ac:dyDescent="0.25">
      <c r="A2120" s="32" t="s">
        <v>427</v>
      </c>
      <c r="B2120" s="12">
        <v>12</v>
      </c>
      <c r="C2120" s="14">
        <v>1893</v>
      </c>
    </row>
    <row r="2121" spans="1:3" x14ac:dyDescent="0.25">
      <c r="A2121" s="32" t="s">
        <v>427</v>
      </c>
      <c r="B2121" s="12">
        <v>12</v>
      </c>
      <c r="C2121" s="14">
        <v>1894</v>
      </c>
    </row>
    <row r="2122" spans="1:3" x14ac:dyDescent="0.25">
      <c r="A2122" s="32" t="s">
        <v>428</v>
      </c>
      <c r="B2122" s="12">
        <v>12</v>
      </c>
      <c r="C2122" s="14">
        <v>1895</v>
      </c>
    </row>
    <row r="2123" spans="1:3" x14ac:dyDescent="0.25">
      <c r="A2123" s="32" t="s">
        <v>428</v>
      </c>
      <c r="B2123" s="12">
        <v>12</v>
      </c>
      <c r="C2123" s="14">
        <v>1896</v>
      </c>
    </row>
    <row r="2124" spans="1:3" x14ac:dyDescent="0.25">
      <c r="A2124" s="32" t="s">
        <v>428</v>
      </c>
      <c r="B2124" s="12">
        <v>12</v>
      </c>
      <c r="C2124" s="14">
        <v>1897</v>
      </c>
    </row>
    <row r="2125" spans="1:3" x14ac:dyDescent="0.25">
      <c r="A2125" s="32" t="s">
        <v>428</v>
      </c>
      <c r="B2125" s="12">
        <v>12</v>
      </c>
      <c r="C2125" s="14">
        <v>1898</v>
      </c>
    </row>
    <row r="2126" spans="1:3" x14ac:dyDescent="0.25">
      <c r="A2126" s="32" t="s">
        <v>429</v>
      </c>
      <c r="B2126" s="12">
        <v>12</v>
      </c>
      <c r="C2126" s="14">
        <v>1899</v>
      </c>
    </row>
    <row r="2127" spans="1:3" x14ac:dyDescent="0.25">
      <c r="A2127" s="32" t="s">
        <v>429</v>
      </c>
      <c r="B2127" s="12">
        <v>12</v>
      </c>
      <c r="C2127" s="14">
        <v>1900</v>
      </c>
    </row>
    <row r="2128" spans="1:3" x14ac:dyDescent="0.25">
      <c r="A2128" s="32" t="s">
        <v>429</v>
      </c>
      <c r="B2128" s="12">
        <v>12</v>
      </c>
      <c r="C2128" s="14">
        <v>1901</v>
      </c>
    </row>
    <row r="2129" spans="1:3" x14ac:dyDescent="0.25">
      <c r="A2129" s="32" t="s">
        <v>430</v>
      </c>
      <c r="B2129" s="12">
        <v>12</v>
      </c>
      <c r="C2129" s="14">
        <v>1902</v>
      </c>
    </row>
    <row r="2130" spans="1:3" x14ac:dyDescent="0.25">
      <c r="A2130" s="32" t="s">
        <v>430</v>
      </c>
      <c r="B2130" s="12">
        <v>12</v>
      </c>
      <c r="C2130" s="14">
        <v>1903</v>
      </c>
    </row>
    <row r="2131" spans="1:3" x14ac:dyDescent="0.25">
      <c r="A2131" s="32" t="s">
        <v>430</v>
      </c>
      <c r="B2131" s="12">
        <v>12</v>
      </c>
      <c r="C2131" s="14">
        <v>1904</v>
      </c>
    </row>
    <row r="2132" spans="1:3" x14ac:dyDescent="0.25">
      <c r="A2132" s="32" t="s">
        <v>430</v>
      </c>
      <c r="B2132" s="12">
        <v>12</v>
      </c>
      <c r="C2132" s="14">
        <v>1905</v>
      </c>
    </row>
    <row r="2133" spans="1:3" x14ac:dyDescent="0.25">
      <c r="A2133" s="32" t="s">
        <v>430</v>
      </c>
      <c r="B2133" s="12">
        <v>12</v>
      </c>
      <c r="C2133" s="14">
        <v>1906</v>
      </c>
    </row>
    <row r="2134" spans="1:3" x14ac:dyDescent="0.25">
      <c r="A2134" s="32" t="s">
        <v>430</v>
      </c>
      <c r="B2134" s="12">
        <v>12</v>
      </c>
      <c r="C2134" s="14">
        <v>1907</v>
      </c>
    </row>
    <row r="2135" spans="1:3" x14ac:dyDescent="0.25">
      <c r="A2135" s="32" t="s">
        <v>431</v>
      </c>
      <c r="B2135" s="12">
        <v>12</v>
      </c>
      <c r="C2135" s="14">
        <v>1908</v>
      </c>
    </row>
    <row r="2136" spans="1:3" x14ac:dyDescent="0.25">
      <c r="A2136" s="32" t="s">
        <v>431</v>
      </c>
      <c r="B2136" s="12">
        <v>12</v>
      </c>
      <c r="C2136" s="14">
        <v>1910</v>
      </c>
    </row>
    <row r="2137" spans="1:3" x14ac:dyDescent="0.25">
      <c r="A2137" s="32" t="s">
        <v>431</v>
      </c>
      <c r="B2137" s="12">
        <v>12</v>
      </c>
      <c r="C2137" s="14">
        <v>1911</v>
      </c>
    </row>
    <row r="2138" spans="1:3" x14ac:dyDescent="0.25">
      <c r="A2138" s="32" t="s">
        <v>431</v>
      </c>
      <c r="B2138" s="12">
        <v>12</v>
      </c>
      <c r="C2138" s="14">
        <v>1912</v>
      </c>
    </row>
    <row r="2139" spans="1:3" x14ac:dyDescent="0.25">
      <c r="A2139" s="32" t="s">
        <v>431</v>
      </c>
      <c r="B2139" s="12">
        <v>12</v>
      </c>
      <c r="C2139" s="14">
        <v>1913</v>
      </c>
    </row>
    <row r="2140" spans="1:3" x14ac:dyDescent="0.25">
      <c r="A2140" s="32" t="s">
        <v>432</v>
      </c>
      <c r="B2140" s="12">
        <v>12</v>
      </c>
      <c r="C2140" s="14">
        <v>1914</v>
      </c>
    </row>
    <row r="2141" spans="1:3" x14ac:dyDescent="0.25">
      <c r="A2141" s="32" t="s">
        <v>432</v>
      </c>
      <c r="B2141" s="12">
        <v>12</v>
      </c>
      <c r="C2141" s="14">
        <v>1915</v>
      </c>
    </row>
    <row r="2142" spans="1:3" x14ac:dyDescent="0.25">
      <c r="A2142" s="32" t="s">
        <v>432</v>
      </c>
      <c r="B2142" s="12">
        <v>12</v>
      </c>
      <c r="C2142" s="14">
        <v>1916</v>
      </c>
    </row>
    <row r="2143" spans="1:3" x14ac:dyDescent="0.25">
      <c r="A2143" s="32" t="s">
        <v>432</v>
      </c>
      <c r="B2143" s="12">
        <v>12</v>
      </c>
      <c r="C2143" s="14">
        <v>1917</v>
      </c>
    </row>
    <row r="2144" spans="1:3" x14ac:dyDescent="0.25">
      <c r="A2144" s="32" t="s">
        <v>432</v>
      </c>
      <c r="B2144" s="12">
        <v>12</v>
      </c>
      <c r="C2144" s="14">
        <v>1918</v>
      </c>
    </row>
    <row r="2145" spans="1:3" x14ac:dyDescent="0.25">
      <c r="A2145" s="32" t="s">
        <v>432</v>
      </c>
      <c r="B2145" s="12">
        <v>12</v>
      </c>
      <c r="C2145" s="14">
        <v>1919</v>
      </c>
    </row>
    <row r="2146" spans="1:3" x14ac:dyDescent="0.25">
      <c r="A2146" s="32" t="s">
        <v>429</v>
      </c>
      <c r="B2146" s="12">
        <v>12</v>
      </c>
      <c r="C2146" s="14">
        <v>2064</v>
      </c>
    </row>
    <row r="2147" spans="1:3" x14ac:dyDescent="0.25">
      <c r="A2147" s="32" t="s">
        <v>433</v>
      </c>
      <c r="B2147" s="12">
        <v>12</v>
      </c>
      <c r="C2147" s="14">
        <v>2068</v>
      </c>
    </row>
    <row r="2148" spans="1:3" x14ac:dyDescent="0.25">
      <c r="A2148" s="32" t="s">
        <v>433</v>
      </c>
      <c r="B2148" s="12">
        <v>12</v>
      </c>
      <c r="C2148" s="14">
        <v>2069</v>
      </c>
    </row>
    <row r="2149" spans="1:3" x14ac:dyDescent="0.25">
      <c r="A2149" s="32" t="s">
        <v>433</v>
      </c>
      <c r="B2149" s="12">
        <v>12</v>
      </c>
      <c r="C2149" s="14">
        <v>2070</v>
      </c>
    </row>
    <row r="2150" spans="1:3" x14ac:dyDescent="0.25">
      <c r="A2150" s="32" t="s">
        <v>434</v>
      </c>
      <c r="B2150" s="12">
        <v>12</v>
      </c>
      <c r="C2150" s="14">
        <v>2071</v>
      </c>
    </row>
    <row r="2151" spans="1:3" x14ac:dyDescent="0.25">
      <c r="A2151" s="32" t="s">
        <v>434</v>
      </c>
      <c r="B2151" s="12">
        <v>12</v>
      </c>
      <c r="C2151" s="14">
        <v>2072</v>
      </c>
    </row>
    <row r="2152" spans="1:3" x14ac:dyDescent="0.25">
      <c r="A2152" s="32" t="s">
        <v>434</v>
      </c>
      <c r="B2152" s="12">
        <v>12</v>
      </c>
      <c r="C2152" s="14">
        <v>2073</v>
      </c>
    </row>
    <row r="2153" spans="1:3" x14ac:dyDescent="0.25">
      <c r="A2153" s="32" t="s">
        <v>434</v>
      </c>
      <c r="B2153" s="12">
        <v>12</v>
      </c>
      <c r="C2153" s="14">
        <v>2074</v>
      </c>
    </row>
    <row r="2154" spans="1:3" x14ac:dyDescent="0.25">
      <c r="A2154" s="32" t="s">
        <v>434</v>
      </c>
      <c r="B2154" s="12">
        <v>12</v>
      </c>
      <c r="C2154" s="14">
        <v>2075</v>
      </c>
    </row>
    <row r="2155" spans="1:3" x14ac:dyDescent="0.25">
      <c r="A2155" s="32" t="s">
        <v>435</v>
      </c>
      <c r="B2155" s="12">
        <v>12</v>
      </c>
      <c r="C2155" s="14">
        <v>2280</v>
      </c>
    </row>
    <row r="2156" spans="1:3" x14ac:dyDescent="0.25">
      <c r="A2156" s="32" t="s">
        <v>417</v>
      </c>
      <c r="B2156" s="12">
        <v>12</v>
      </c>
      <c r="C2156" s="14">
        <v>2530</v>
      </c>
    </row>
    <row r="2157" spans="1:3" x14ac:dyDescent="0.25">
      <c r="A2157" s="32" t="s">
        <v>434</v>
      </c>
      <c r="B2157" s="12">
        <v>12</v>
      </c>
      <c r="C2157" s="14">
        <v>2554</v>
      </c>
    </row>
    <row r="2158" spans="1:3" x14ac:dyDescent="0.25">
      <c r="A2158" s="32" t="s">
        <v>436</v>
      </c>
      <c r="B2158" s="12">
        <v>12</v>
      </c>
      <c r="C2158" s="14">
        <v>2580</v>
      </c>
    </row>
    <row r="2159" spans="1:3" x14ac:dyDescent="0.25">
      <c r="A2159" s="32" t="s">
        <v>436</v>
      </c>
      <c r="B2159" s="12">
        <v>12</v>
      </c>
      <c r="C2159" s="14">
        <v>2581</v>
      </c>
    </row>
    <row r="2160" spans="1:3" x14ac:dyDescent="0.25">
      <c r="A2160" s="32" t="s">
        <v>436</v>
      </c>
      <c r="B2160" s="12">
        <v>12</v>
      </c>
      <c r="C2160" s="14">
        <v>2582</v>
      </c>
    </row>
    <row r="2161" spans="1:3" x14ac:dyDescent="0.25">
      <c r="A2161" s="32" t="s">
        <v>437</v>
      </c>
      <c r="B2161" s="12">
        <v>12</v>
      </c>
      <c r="C2161" s="14">
        <v>2592</v>
      </c>
    </row>
    <row r="2162" spans="1:3" x14ac:dyDescent="0.25">
      <c r="A2162" s="32" t="s">
        <v>438</v>
      </c>
      <c r="B2162" s="12">
        <v>12</v>
      </c>
      <c r="C2162" s="14">
        <v>2601</v>
      </c>
    </row>
    <row r="2163" spans="1:3" x14ac:dyDescent="0.25">
      <c r="A2163" s="32" t="s">
        <v>439</v>
      </c>
      <c r="B2163" s="12">
        <v>13</v>
      </c>
      <c r="C2163" s="14">
        <v>1273</v>
      </c>
    </row>
    <row r="2164" spans="1:3" x14ac:dyDescent="0.25">
      <c r="A2164" s="32" t="s">
        <v>440</v>
      </c>
      <c r="B2164" s="12">
        <v>13</v>
      </c>
      <c r="C2164" s="14">
        <v>1722</v>
      </c>
    </row>
    <row r="2165" spans="1:3" x14ac:dyDescent="0.25">
      <c r="A2165" s="32" t="s">
        <v>440</v>
      </c>
      <c r="B2165" s="12">
        <v>13</v>
      </c>
      <c r="C2165" s="14">
        <v>1723</v>
      </c>
    </row>
    <row r="2166" spans="1:3" x14ac:dyDescent="0.25">
      <c r="A2166" s="32" t="s">
        <v>440</v>
      </c>
      <c r="B2166" s="12">
        <v>13</v>
      </c>
      <c r="C2166" s="14">
        <v>1724</v>
      </c>
    </row>
    <row r="2167" spans="1:3" x14ac:dyDescent="0.25">
      <c r="A2167" s="32" t="s">
        <v>440</v>
      </c>
      <c r="B2167" s="12">
        <v>13</v>
      </c>
      <c r="C2167" s="14">
        <v>1725</v>
      </c>
    </row>
    <row r="2168" spans="1:3" x14ac:dyDescent="0.25">
      <c r="A2168" s="32" t="s">
        <v>440</v>
      </c>
      <c r="B2168" s="12">
        <v>13</v>
      </c>
      <c r="C2168" s="14">
        <v>1726</v>
      </c>
    </row>
    <row r="2169" spans="1:3" x14ac:dyDescent="0.25">
      <c r="A2169" s="32" t="s">
        <v>440</v>
      </c>
      <c r="B2169" s="12">
        <v>13</v>
      </c>
      <c r="C2169" s="14">
        <v>1727</v>
      </c>
    </row>
    <row r="2170" spans="1:3" x14ac:dyDescent="0.25">
      <c r="A2170" s="32" t="s">
        <v>441</v>
      </c>
      <c r="B2170" s="12">
        <v>13</v>
      </c>
      <c r="C2170" s="14">
        <v>1728</v>
      </c>
    </row>
    <row r="2171" spans="1:3" x14ac:dyDescent="0.25">
      <c r="A2171" s="32" t="s">
        <v>441</v>
      </c>
      <c r="B2171" s="12">
        <v>13</v>
      </c>
      <c r="C2171" s="14">
        <v>1729</v>
      </c>
    </row>
    <row r="2172" spans="1:3" x14ac:dyDescent="0.25">
      <c r="A2172" s="32" t="s">
        <v>441</v>
      </c>
      <c r="B2172" s="12">
        <v>13</v>
      </c>
      <c r="C2172" s="14">
        <v>1731</v>
      </c>
    </row>
    <row r="2173" spans="1:3" x14ac:dyDescent="0.25">
      <c r="A2173" s="32" t="s">
        <v>441</v>
      </c>
      <c r="B2173" s="12">
        <v>13</v>
      </c>
      <c r="C2173" s="14">
        <v>1732</v>
      </c>
    </row>
    <row r="2174" spans="1:3" x14ac:dyDescent="0.25">
      <c r="A2174" s="32" t="s">
        <v>441</v>
      </c>
      <c r="B2174" s="12">
        <v>13</v>
      </c>
      <c r="C2174" s="14">
        <v>1733</v>
      </c>
    </row>
    <row r="2175" spans="1:3" x14ac:dyDescent="0.25">
      <c r="A2175" s="32" t="s">
        <v>441</v>
      </c>
      <c r="B2175" s="12">
        <v>13</v>
      </c>
      <c r="C2175" s="14">
        <v>1734</v>
      </c>
    </row>
    <row r="2176" spans="1:3" x14ac:dyDescent="0.25">
      <c r="A2176" s="32" t="s">
        <v>441</v>
      </c>
      <c r="B2176" s="12">
        <v>13</v>
      </c>
      <c r="C2176" s="14">
        <v>1735</v>
      </c>
    </row>
    <row r="2177" spans="1:3" x14ac:dyDescent="0.25">
      <c r="A2177" s="32" t="s">
        <v>442</v>
      </c>
      <c r="B2177" s="12">
        <v>13</v>
      </c>
      <c r="C2177" s="14">
        <v>1736</v>
      </c>
    </row>
    <row r="2178" spans="1:3" x14ac:dyDescent="0.25">
      <c r="A2178" s="32" t="s">
        <v>442</v>
      </c>
      <c r="B2178" s="12">
        <v>13</v>
      </c>
      <c r="C2178" s="14">
        <v>1737</v>
      </c>
    </row>
    <row r="2179" spans="1:3" x14ac:dyDescent="0.25">
      <c r="A2179" s="32" t="s">
        <v>442</v>
      </c>
      <c r="B2179" s="12">
        <v>13</v>
      </c>
      <c r="C2179" s="14">
        <v>1738</v>
      </c>
    </row>
    <row r="2180" spans="1:3" x14ac:dyDescent="0.25">
      <c r="A2180" s="32" t="s">
        <v>442</v>
      </c>
      <c r="B2180" s="12">
        <v>13</v>
      </c>
      <c r="C2180" s="14">
        <v>1739</v>
      </c>
    </row>
    <row r="2181" spans="1:3" x14ac:dyDescent="0.25">
      <c r="A2181" s="32" t="s">
        <v>442</v>
      </c>
      <c r="B2181" s="12">
        <v>13</v>
      </c>
      <c r="C2181" s="14">
        <v>1740</v>
      </c>
    </row>
    <row r="2182" spans="1:3" x14ac:dyDescent="0.25">
      <c r="A2182" s="32" t="s">
        <v>442</v>
      </c>
      <c r="B2182" s="12">
        <v>13</v>
      </c>
      <c r="C2182" s="14">
        <v>1741</v>
      </c>
    </row>
    <row r="2183" spans="1:3" x14ac:dyDescent="0.25">
      <c r="A2183" s="32" t="s">
        <v>443</v>
      </c>
      <c r="B2183" s="12">
        <v>13</v>
      </c>
      <c r="C2183" s="14">
        <v>1742</v>
      </c>
    </row>
    <row r="2184" spans="1:3" x14ac:dyDescent="0.25">
      <c r="A2184" s="32" t="s">
        <v>443</v>
      </c>
      <c r="B2184" s="12">
        <v>13</v>
      </c>
      <c r="C2184" s="14">
        <v>1743</v>
      </c>
    </row>
    <row r="2185" spans="1:3" x14ac:dyDescent="0.25">
      <c r="A2185" s="32" t="s">
        <v>443</v>
      </c>
      <c r="B2185" s="12">
        <v>13</v>
      </c>
      <c r="C2185" s="14">
        <v>1744</v>
      </c>
    </row>
    <row r="2186" spans="1:3" x14ac:dyDescent="0.25">
      <c r="A2186" s="32" t="s">
        <v>443</v>
      </c>
      <c r="B2186" s="12">
        <v>13</v>
      </c>
      <c r="C2186" s="14">
        <v>1745</v>
      </c>
    </row>
    <row r="2187" spans="1:3" x14ac:dyDescent="0.25">
      <c r="A2187" s="32" t="s">
        <v>443</v>
      </c>
      <c r="B2187" s="12">
        <v>13</v>
      </c>
      <c r="C2187" s="14">
        <v>1746</v>
      </c>
    </row>
    <row r="2188" spans="1:3" x14ac:dyDescent="0.25">
      <c r="A2188" s="32" t="s">
        <v>443</v>
      </c>
      <c r="B2188" s="12">
        <v>13</v>
      </c>
      <c r="C2188" s="14">
        <v>1747</v>
      </c>
    </row>
    <row r="2189" spans="1:3" x14ac:dyDescent="0.25">
      <c r="A2189" s="32" t="s">
        <v>444</v>
      </c>
      <c r="B2189" s="12">
        <v>13</v>
      </c>
      <c r="C2189" s="14">
        <v>1748</v>
      </c>
    </row>
    <row r="2190" spans="1:3" x14ac:dyDescent="0.25">
      <c r="A2190" s="32" t="s">
        <v>444</v>
      </c>
      <c r="B2190" s="12">
        <v>13</v>
      </c>
      <c r="C2190" s="14">
        <v>1749</v>
      </c>
    </row>
    <row r="2191" spans="1:3" x14ac:dyDescent="0.25">
      <c r="A2191" s="32" t="s">
        <v>444</v>
      </c>
      <c r="B2191" s="12">
        <v>13</v>
      </c>
      <c r="C2191" s="14">
        <v>1750</v>
      </c>
    </row>
    <row r="2192" spans="1:3" x14ac:dyDescent="0.25">
      <c r="A2192" s="32" t="s">
        <v>444</v>
      </c>
      <c r="B2192" s="12">
        <v>13</v>
      </c>
      <c r="C2192" s="14">
        <v>1751</v>
      </c>
    </row>
    <row r="2193" spans="1:3" x14ac:dyDescent="0.25">
      <c r="A2193" s="32" t="s">
        <v>444</v>
      </c>
      <c r="B2193" s="12">
        <v>13</v>
      </c>
      <c r="C2193" s="14">
        <v>1752</v>
      </c>
    </row>
    <row r="2194" spans="1:3" x14ac:dyDescent="0.25">
      <c r="A2194" s="32" t="s">
        <v>445</v>
      </c>
      <c r="B2194" s="12">
        <v>13</v>
      </c>
      <c r="C2194" s="14">
        <v>1753</v>
      </c>
    </row>
    <row r="2195" spans="1:3" x14ac:dyDescent="0.25">
      <c r="A2195" s="32" t="s">
        <v>445</v>
      </c>
      <c r="B2195" s="12">
        <v>13</v>
      </c>
      <c r="C2195" s="14">
        <v>1754</v>
      </c>
    </row>
    <row r="2196" spans="1:3" x14ac:dyDescent="0.25">
      <c r="A2196" s="32" t="s">
        <v>445</v>
      </c>
      <c r="B2196" s="12">
        <v>13</v>
      </c>
      <c r="C2196" s="14">
        <v>1756</v>
      </c>
    </row>
    <row r="2197" spans="1:3" x14ac:dyDescent="0.25">
      <c r="A2197" s="32" t="s">
        <v>446</v>
      </c>
      <c r="B2197" s="12">
        <v>13</v>
      </c>
      <c r="C2197" s="14">
        <v>1758</v>
      </c>
    </row>
    <row r="2198" spans="1:3" x14ac:dyDescent="0.25">
      <c r="A2198" s="32" t="s">
        <v>446</v>
      </c>
      <c r="B2198" s="12">
        <v>13</v>
      </c>
      <c r="C2198" s="14">
        <v>1759</v>
      </c>
    </row>
    <row r="2199" spans="1:3" x14ac:dyDescent="0.25">
      <c r="A2199" s="32" t="s">
        <v>446</v>
      </c>
      <c r="B2199" s="12">
        <v>13</v>
      </c>
      <c r="C2199" s="14">
        <v>1760</v>
      </c>
    </row>
    <row r="2200" spans="1:3" x14ac:dyDescent="0.25">
      <c r="A2200" s="32" t="s">
        <v>446</v>
      </c>
      <c r="B2200" s="12">
        <v>13</v>
      </c>
      <c r="C2200" s="14">
        <v>1761</v>
      </c>
    </row>
    <row r="2201" spans="1:3" x14ac:dyDescent="0.25">
      <c r="A2201" s="32" t="s">
        <v>444</v>
      </c>
      <c r="B2201" s="12">
        <v>13</v>
      </c>
      <c r="C2201" s="14">
        <v>1763</v>
      </c>
    </row>
    <row r="2202" spans="1:3" x14ac:dyDescent="0.25">
      <c r="A2202" s="32" t="s">
        <v>447</v>
      </c>
      <c r="B2202" s="12">
        <v>13</v>
      </c>
      <c r="C2202" s="14">
        <v>1937</v>
      </c>
    </row>
    <row r="2203" spans="1:3" x14ac:dyDescent="0.25">
      <c r="A2203" s="32" t="s">
        <v>447</v>
      </c>
      <c r="B2203" s="12">
        <v>13</v>
      </c>
      <c r="C2203" s="14">
        <v>1938</v>
      </c>
    </row>
    <row r="2204" spans="1:3" x14ac:dyDescent="0.25">
      <c r="A2204" s="32" t="s">
        <v>447</v>
      </c>
      <c r="B2204" s="12">
        <v>13</v>
      </c>
      <c r="C2204" s="14">
        <v>1939</v>
      </c>
    </row>
    <row r="2205" spans="1:3" x14ac:dyDescent="0.25">
      <c r="A2205" s="32" t="s">
        <v>447</v>
      </c>
      <c r="B2205" s="12">
        <v>13</v>
      </c>
      <c r="C2205" s="14">
        <v>1940</v>
      </c>
    </row>
    <row r="2206" spans="1:3" x14ac:dyDescent="0.25">
      <c r="A2206" s="32" t="s">
        <v>448</v>
      </c>
      <c r="B2206" s="12">
        <v>13</v>
      </c>
      <c r="C2206" s="14">
        <v>1941</v>
      </c>
    </row>
    <row r="2207" spans="1:3" x14ac:dyDescent="0.25">
      <c r="A2207" s="32" t="s">
        <v>448</v>
      </c>
      <c r="B2207" s="12">
        <v>13</v>
      </c>
      <c r="C2207" s="14">
        <v>1942</v>
      </c>
    </row>
    <row r="2208" spans="1:3" x14ac:dyDescent="0.25">
      <c r="A2208" s="32" t="s">
        <v>448</v>
      </c>
      <c r="B2208" s="12">
        <v>13</v>
      </c>
      <c r="C2208" s="14">
        <v>1943</v>
      </c>
    </row>
    <row r="2209" spans="1:3" x14ac:dyDescent="0.25">
      <c r="A2209" s="32" t="s">
        <v>448</v>
      </c>
      <c r="B2209" s="12">
        <v>13</v>
      </c>
      <c r="C2209" s="14">
        <v>1944</v>
      </c>
    </row>
    <row r="2210" spans="1:3" x14ac:dyDescent="0.25">
      <c r="A2210" s="32" t="s">
        <v>449</v>
      </c>
      <c r="B2210" s="12">
        <v>13</v>
      </c>
      <c r="C2210" s="14">
        <v>1945</v>
      </c>
    </row>
    <row r="2211" spans="1:3" x14ac:dyDescent="0.25">
      <c r="A2211" s="32" t="s">
        <v>449</v>
      </c>
      <c r="B2211" s="12">
        <v>13</v>
      </c>
      <c r="C2211" s="14">
        <v>1946</v>
      </c>
    </row>
    <row r="2212" spans="1:3" x14ac:dyDescent="0.25">
      <c r="A2212" s="32" t="s">
        <v>449</v>
      </c>
      <c r="B2212" s="12">
        <v>13</v>
      </c>
      <c r="C2212" s="14">
        <v>1947</v>
      </c>
    </row>
    <row r="2213" spans="1:3" x14ac:dyDescent="0.25">
      <c r="A2213" s="32" t="s">
        <v>450</v>
      </c>
      <c r="B2213" s="12">
        <v>13</v>
      </c>
      <c r="C2213" s="14">
        <v>1948</v>
      </c>
    </row>
    <row r="2214" spans="1:3" x14ac:dyDescent="0.25">
      <c r="A2214" s="32" t="s">
        <v>450</v>
      </c>
      <c r="B2214" s="12">
        <v>13</v>
      </c>
      <c r="C2214" s="14">
        <v>1949</v>
      </c>
    </row>
    <row r="2215" spans="1:3" x14ac:dyDescent="0.25">
      <c r="A2215" s="32" t="s">
        <v>450</v>
      </c>
      <c r="B2215" s="12">
        <v>13</v>
      </c>
      <c r="C2215" s="14">
        <v>1950</v>
      </c>
    </row>
    <row r="2216" spans="1:3" x14ac:dyDescent="0.25">
      <c r="A2216" s="32" t="s">
        <v>451</v>
      </c>
      <c r="B2216" s="12">
        <v>13</v>
      </c>
      <c r="C2216" s="14">
        <v>1951</v>
      </c>
    </row>
    <row r="2217" spans="1:3" x14ac:dyDescent="0.25">
      <c r="A2217" s="32" t="s">
        <v>452</v>
      </c>
      <c r="B2217" s="12">
        <v>13</v>
      </c>
      <c r="C2217" s="14">
        <v>1952</v>
      </c>
    </row>
    <row r="2218" spans="1:3" x14ac:dyDescent="0.25">
      <c r="A2218" s="32" t="s">
        <v>452</v>
      </c>
      <c r="B2218" s="12">
        <v>13</v>
      </c>
      <c r="C2218" s="14">
        <v>1953</v>
      </c>
    </row>
    <row r="2219" spans="1:3" x14ac:dyDescent="0.25">
      <c r="A2219" s="32" t="s">
        <v>452</v>
      </c>
      <c r="B2219" s="12">
        <v>13</v>
      </c>
      <c r="C2219" s="14">
        <v>1954</v>
      </c>
    </row>
    <row r="2220" spans="1:3" x14ac:dyDescent="0.25">
      <c r="A2220" s="32" t="s">
        <v>453</v>
      </c>
      <c r="B2220" s="12">
        <v>13</v>
      </c>
      <c r="C2220" s="14">
        <v>1955</v>
      </c>
    </row>
    <row r="2221" spans="1:3" x14ac:dyDescent="0.25">
      <c r="A2221" s="32" t="s">
        <v>452</v>
      </c>
      <c r="B2221" s="12">
        <v>13</v>
      </c>
      <c r="C2221" s="14">
        <v>1956</v>
      </c>
    </row>
    <row r="2222" spans="1:3" x14ac:dyDescent="0.25">
      <c r="A2222" s="32" t="s">
        <v>452</v>
      </c>
      <c r="B2222" s="12">
        <v>13</v>
      </c>
      <c r="C2222" s="14">
        <v>1957</v>
      </c>
    </row>
    <row r="2223" spans="1:3" x14ac:dyDescent="0.25">
      <c r="A2223" s="32" t="s">
        <v>452</v>
      </c>
      <c r="B2223" s="12">
        <v>13</v>
      </c>
      <c r="C2223" s="14">
        <v>1958</v>
      </c>
    </row>
    <row r="2224" spans="1:3" x14ac:dyDescent="0.25">
      <c r="A2224" s="32" t="s">
        <v>453</v>
      </c>
      <c r="B2224" s="12">
        <v>13</v>
      </c>
      <c r="C2224" s="14">
        <v>1959</v>
      </c>
    </row>
    <row r="2225" spans="1:3" x14ac:dyDescent="0.25">
      <c r="A2225" s="32" t="s">
        <v>453</v>
      </c>
      <c r="B2225" s="12">
        <v>13</v>
      </c>
      <c r="C2225" s="14">
        <v>1960</v>
      </c>
    </row>
    <row r="2226" spans="1:3" x14ac:dyDescent="0.25">
      <c r="A2226" s="32" t="s">
        <v>453</v>
      </c>
      <c r="B2226" s="12">
        <v>13</v>
      </c>
      <c r="C2226" s="14">
        <v>1961</v>
      </c>
    </row>
    <row r="2227" spans="1:3" x14ac:dyDescent="0.25">
      <c r="A2227" s="32" t="s">
        <v>453</v>
      </c>
      <c r="B2227" s="12">
        <v>13</v>
      </c>
      <c r="C2227" s="14">
        <v>1962</v>
      </c>
    </row>
    <row r="2228" spans="1:3" x14ac:dyDescent="0.25">
      <c r="A2228" s="32" t="s">
        <v>453</v>
      </c>
      <c r="B2228" s="12">
        <v>13</v>
      </c>
      <c r="C2228" s="14">
        <v>1963</v>
      </c>
    </row>
    <row r="2229" spans="1:3" x14ac:dyDescent="0.25">
      <c r="A2229" s="32" t="s">
        <v>454</v>
      </c>
      <c r="B2229" s="12">
        <v>13</v>
      </c>
      <c r="C2229" s="14">
        <v>2065</v>
      </c>
    </row>
    <row r="2230" spans="1:3" x14ac:dyDescent="0.25">
      <c r="A2230" s="32" t="s">
        <v>439</v>
      </c>
      <c r="B2230" s="12">
        <v>13</v>
      </c>
      <c r="C2230" s="14">
        <v>2066</v>
      </c>
    </row>
    <row r="2231" spans="1:3" x14ac:dyDescent="0.25">
      <c r="A2231" s="32" t="s">
        <v>439</v>
      </c>
      <c r="B2231" s="12">
        <v>13</v>
      </c>
      <c r="C2231" s="14">
        <v>2067</v>
      </c>
    </row>
    <row r="2232" spans="1:3" x14ac:dyDescent="0.25">
      <c r="A2232" s="32" t="s">
        <v>455</v>
      </c>
      <c r="B2232" s="12">
        <v>13</v>
      </c>
      <c r="C2232" s="14">
        <v>2076</v>
      </c>
    </row>
    <row r="2233" spans="1:3" x14ac:dyDescent="0.25">
      <c r="A2233" s="32" t="s">
        <v>455</v>
      </c>
      <c r="B2233" s="12">
        <v>13</v>
      </c>
      <c r="C2233" s="14">
        <v>2077</v>
      </c>
    </row>
    <row r="2234" spans="1:3" x14ac:dyDescent="0.25">
      <c r="A2234" s="32" t="s">
        <v>456</v>
      </c>
      <c r="B2234" s="12">
        <v>13</v>
      </c>
      <c r="C2234" s="14">
        <v>2086</v>
      </c>
    </row>
    <row r="2235" spans="1:3" x14ac:dyDescent="0.25">
      <c r="A2235" s="32" t="s">
        <v>457</v>
      </c>
      <c r="B2235" s="12">
        <v>13</v>
      </c>
      <c r="C2235" s="14">
        <v>2087</v>
      </c>
    </row>
    <row r="2236" spans="1:3" x14ac:dyDescent="0.25">
      <c r="A2236" s="32" t="s">
        <v>457</v>
      </c>
      <c r="B2236" s="12">
        <v>13</v>
      </c>
      <c r="C2236" s="14">
        <v>2088</v>
      </c>
    </row>
    <row r="2237" spans="1:3" x14ac:dyDescent="0.25">
      <c r="A2237" s="32" t="s">
        <v>457</v>
      </c>
      <c r="B2237" s="12">
        <v>13</v>
      </c>
      <c r="C2237" s="14">
        <v>2089</v>
      </c>
    </row>
    <row r="2238" spans="1:3" x14ac:dyDescent="0.25">
      <c r="A2238" s="32" t="s">
        <v>457</v>
      </c>
      <c r="B2238" s="12">
        <v>13</v>
      </c>
      <c r="C2238" s="14">
        <v>2090</v>
      </c>
    </row>
    <row r="2239" spans="1:3" x14ac:dyDescent="0.25">
      <c r="A2239" s="32" t="s">
        <v>457</v>
      </c>
      <c r="B2239" s="12">
        <v>13</v>
      </c>
      <c r="C2239" s="14">
        <v>2091</v>
      </c>
    </row>
    <row r="2240" spans="1:3" x14ac:dyDescent="0.25">
      <c r="A2240" s="32" t="s">
        <v>458</v>
      </c>
      <c r="B2240" s="12">
        <v>13</v>
      </c>
      <c r="C2240" s="14">
        <v>2092</v>
      </c>
    </row>
    <row r="2241" spans="1:3" x14ac:dyDescent="0.25">
      <c r="A2241" s="32" t="s">
        <v>458</v>
      </c>
      <c r="B2241" s="12">
        <v>13</v>
      </c>
      <c r="C2241" s="14">
        <v>2093</v>
      </c>
    </row>
    <row r="2242" spans="1:3" x14ac:dyDescent="0.25">
      <c r="A2242" s="32" t="s">
        <v>458</v>
      </c>
      <c r="B2242" s="12">
        <v>13</v>
      </c>
      <c r="C2242" s="14">
        <v>2094</v>
      </c>
    </row>
    <row r="2243" spans="1:3" x14ac:dyDescent="0.25">
      <c r="A2243" s="32" t="s">
        <v>458</v>
      </c>
      <c r="B2243" s="12">
        <v>13</v>
      </c>
      <c r="C2243" s="14">
        <v>2095</v>
      </c>
    </row>
    <row r="2244" spans="1:3" x14ac:dyDescent="0.25">
      <c r="A2244" s="32" t="s">
        <v>458</v>
      </c>
      <c r="B2244" s="12">
        <v>13</v>
      </c>
      <c r="C2244" s="14">
        <v>2096</v>
      </c>
    </row>
    <row r="2245" spans="1:3" x14ac:dyDescent="0.25">
      <c r="A2245" s="32" t="s">
        <v>435</v>
      </c>
      <c r="B2245" s="12">
        <v>13</v>
      </c>
      <c r="C2245" s="14">
        <v>2097</v>
      </c>
    </row>
    <row r="2246" spans="1:3" x14ac:dyDescent="0.25">
      <c r="A2246" s="32" t="s">
        <v>439</v>
      </c>
      <c r="B2246" s="12">
        <v>13</v>
      </c>
      <c r="C2246" s="14">
        <v>2098</v>
      </c>
    </row>
    <row r="2247" spans="1:3" x14ac:dyDescent="0.25">
      <c r="A2247" s="32" t="s">
        <v>459</v>
      </c>
      <c r="B2247" s="12">
        <v>13</v>
      </c>
      <c r="C2247" s="14">
        <v>2246</v>
      </c>
    </row>
    <row r="2248" spans="1:3" x14ac:dyDescent="0.25">
      <c r="A2248" s="32" t="s">
        <v>459</v>
      </c>
      <c r="B2248" s="12">
        <v>13</v>
      </c>
      <c r="C2248" s="14">
        <v>2247</v>
      </c>
    </row>
    <row r="2249" spans="1:3" x14ac:dyDescent="0.25">
      <c r="A2249" s="32" t="s">
        <v>459</v>
      </c>
      <c r="B2249" s="12">
        <v>13</v>
      </c>
      <c r="C2249" s="14">
        <v>2248</v>
      </c>
    </row>
    <row r="2250" spans="1:3" x14ac:dyDescent="0.25">
      <c r="A2250" s="32" t="s">
        <v>459</v>
      </c>
      <c r="B2250" s="12">
        <v>13</v>
      </c>
      <c r="C2250" s="14">
        <v>2249</v>
      </c>
    </row>
    <row r="2251" spans="1:3" x14ac:dyDescent="0.25">
      <c r="A2251" s="32" t="s">
        <v>460</v>
      </c>
      <c r="B2251" s="12">
        <v>13</v>
      </c>
      <c r="C2251" s="14">
        <v>2252</v>
      </c>
    </row>
    <row r="2252" spans="1:3" x14ac:dyDescent="0.25">
      <c r="A2252" s="32" t="s">
        <v>461</v>
      </c>
      <c r="B2252" s="12">
        <v>13</v>
      </c>
      <c r="C2252" s="14">
        <v>2259</v>
      </c>
    </row>
    <row r="2253" spans="1:3" x14ac:dyDescent="0.25">
      <c r="A2253" s="32" t="s">
        <v>462</v>
      </c>
      <c r="B2253" s="12">
        <v>13</v>
      </c>
      <c r="C2253" s="14">
        <v>2260</v>
      </c>
    </row>
    <row r="2254" spans="1:3" x14ac:dyDescent="0.25">
      <c r="A2254" s="32" t="s">
        <v>462</v>
      </c>
      <c r="B2254" s="12">
        <v>13</v>
      </c>
      <c r="C2254" s="14">
        <v>2261</v>
      </c>
    </row>
    <row r="2255" spans="1:3" x14ac:dyDescent="0.25">
      <c r="A2255" s="32" t="s">
        <v>462</v>
      </c>
      <c r="B2255" s="12">
        <v>13</v>
      </c>
      <c r="C2255" s="14">
        <v>2262</v>
      </c>
    </row>
    <row r="2256" spans="1:3" x14ac:dyDescent="0.25">
      <c r="A2256" s="32" t="s">
        <v>462</v>
      </c>
      <c r="B2256" s="12">
        <v>13</v>
      </c>
      <c r="C2256" s="14">
        <v>2263</v>
      </c>
    </row>
    <row r="2257" spans="1:3" x14ac:dyDescent="0.25">
      <c r="A2257" s="32" t="s">
        <v>462</v>
      </c>
      <c r="B2257" s="12">
        <v>13</v>
      </c>
      <c r="C2257" s="14">
        <v>2264</v>
      </c>
    </row>
    <row r="2258" spans="1:3" x14ac:dyDescent="0.25">
      <c r="A2258" s="32" t="s">
        <v>463</v>
      </c>
      <c r="B2258" s="12">
        <v>13</v>
      </c>
      <c r="C2258" s="14">
        <v>2265</v>
      </c>
    </row>
    <row r="2259" spans="1:3" x14ac:dyDescent="0.25">
      <c r="A2259" s="32" t="s">
        <v>463</v>
      </c>
      <c r="B2259" s="12">
        <v>13</v>
      </c>
      <c r="C2259" s="14">
        <v>2266</v>
      </c>
    </row>
    <row r="2260" spans="1:3" x14ac:dyDescent="0.25">
      <c r="A2260" s="32" t="s">
        <v>463</v>
      </c>
      <c r="B2260" s="12">
        <v>13</v>
      </c>
      <c r="C2260" s="14">
        <v>2267</v>
      </c>
    </row>
    <row r="2261" spans="1:3" x14ac:dyDescent="0.25">
      <c r="A2261" s="32" t="s">
        <v>463</v>
      </c>
      <c r="B2261" s="12">
        <v>13</v>
      </c>
      <c r="C2261" s="14">
        <v>2268</v>
      </c>
    </row>
    <row r="2262" spans="1:3" x14ac:dyDescent="0.25">
      <c r="A2262" s="32" t="s">
        <v>463</v>
      </c>
      <c r="B2262" s="12">
        <v>13</v>
      </c>
      <c r="C2262" s="14">
        <v>2269</v>
      </c>
    </row>
    <row r="2263" spans="1:3" x14ac:dyDescent="0.25">
      <c r="A2263" s="32" t="s">
        <v>463</v>
      </c>
      <c r="B2263" s="12">
        <v>13</v>
      </c>
      <c r="C2263" s="14">
        <v>2270</v>
      </c>
    </row>
    <row r="2264" spans="1:3" x14ac:dyDescent="0.25">
      <c r="A2264" s="32" t="s">
        <v>451</v>
      </c>
      <c r="B2264" s="12">
        <v>13</v>
      </c>
      <c r="C2264" s="14">
        <v>2291</v>
      </c>
    </row>
    <row r="2265" spans="1:3" x14ac:dyDescent="0.25">
      <c r="A2265" s="32" t="s">
        <v>464</v>
      </c>
      <c r="B2265" s="12">
        <v>13</v>
      </c>
      <c r="C2265" s="14">
        <v>2292</v>
      </c>
    </row>
    <row r="2266" spans="1:3" x14ac:dyDescent="0.25">
      <c r="A2266" s="32" t="s">
        <v>464</v>
      </c>
      <c r="B2266" s="12">
        <v>13</v>
      </c>
      <c r="C2266" s="14">
        <v>2293</v>
      </c>
    </row>
    <row r="2267" spans="1:3" x14ac:dyDescent="0.25">
      <c r="A2267" s="32" t="s">
        <v>464</v>
      </c>
      <c r="B2267" s="12">
        <v>13</v>
      </c>
      <c r="C2267" s="14">
        <v>2294</v>
      </c>
    </row>
    <row r="2268" spans="1:3" x14ac:dyDescent="0.25">
      <c r="A2268" s="32" t="s">
        <v>465</v>
      </c>
      <c r="B2268" s="12">
        <v>13</v>
      </c>
      <c r="C2268" s="14">
        <v>2340</v>
      </c>
    </row>
    <row r="2269" spans="1:3" x14ac:dyDescent="0.25">
      <c r="A2269" s="32" t="s">
        <v>465</v>
      </c>
      <c r="B2269" s="12">
        <v>13</v>
      </c>
      <c r="C2269" s="14">
        <v>2341</v>
      </c>
    </row>
    <row r="2270" spans="1:3" x14ac:dyDescent="0.25">
      <c r="A2270" s="32" t="s">
        <v>465</v>
      </c>
      <c r="B2270" s="12">
        <v>13</v>
      </c>
      <c r="C2270" s="14">
        <v>2342</v>
      </c>
    </row>
    <row r="2271" spans="1:3" x14ac:dyDescent="0.25">
      <c r="A2271" s="32" t="s">
        <v>464</v>
      </c>
      <c r="B2271" s="12">
        <v>13</v>
      </c>
      <c r="C2271" s="14">
        <v>2343</v>
      </c>
    </row>
    <row r="2272" spans="1:3" x14ac:dyDescent="0.25">
      <c r="A2272" s="32" t="s">
        <v>464</v>
      </c>
      <c r="B2272" s="12">
        <v>13</v>
      </c>
      <c r="C2272" s="14">
        <v>2344</v>
      </c>
    </row>
    <row r="2273" spans="1:3" x14ac:dyDescent="0.25">
      <c r="A2273" s="32" t="s">
        <v>466</v>
      </c>
      <c r="B2273" s="12">
        <v>13</v>
      </c>
      <c r="C2273" s="14">
        <v>2345</v>
      </c>
    </row>
    <row r="2274" spans="1:3" x14ac:dyDescent="0.25">
      <c r="A2274" s="32" t="s">
        <v>466</v>
      </c>
      <c r="B2274" s="12">
        <v>13</v>
      </c>
      <c r="C2274" s="14">
        <v>2346</v>
      </c>
    </row>
    <row r="2275" spans="1:3" x14ac:dyDescent="0.25">
      <c r="A2275" s="32" t="s">
        <v>464</v>
      </c>
      <c r="B2275" s="12">
        <v>13</v>
      </c>
      <c r="C2275" s="14">
        <v>2533</v>
      </c>
    </row>
    <row r="2276" spans="1:3" x14ac:dyDescent="0.25">
      <c r="A2276" s="32" t="s">
        <v>452</v>
      </c>
      <c r="B2276" s="12">
        <v>13</v>
      </c>
      <c r="C2276" s="14">
        <v>2547</v>
      </c>
    </row>
    <row r="2277" spans="1:3" x14ac:dyDescent="0.25">
      <c r="A2277" s="32" t="s">
        <v>439</v>
      </c>
      <c r="B2277" s="12">
        <v>13</v>
      </c>
      <c r="C2277" s="14">
        <v>2550</v>
      </c>
    </row>
    <row r="2278" spans="1:3" x14ac:dyDescent="0.25">
      <c r="A2278" s="32" t="s">
        <v>467</v>
      </c>
      <c r="B2278" s="12">
        <v>13</v>
      </c>
      <c r="C2278" s="14">
        <v>2586</v>
      </c>
    </row>
    <row r="2279" spans="1:3" x14ac:dyDescent="0.25">
      <c r="A2279" s="32" t="s">
        <v>468</v>
      </c>
      <c r="B2279" s="12">
        <v>13</v>
      </c>
      <c r="C2279" s="14">
        <v>2594</v>
      </c>
    </row>
    <row r="2280" spans="1:3" x14ac:dyDescent="0.25">
      <c r="A2280" s="32" t="s">
        <v>469</v>
      </c>
      <c r="B2280" s="12">
        <v>13</v>
      </c>
      <c r="C2280" s="14">
        <v>2595</v>
      </c>
    </row>
    <row r="2281" spans="1:3" x14ac:dyDescent="0.25">
      <c r="A2281" s="32" t="s">
        <v>470</v>
      </c>
      <c r="B2281" s="12">
        <v>13</v>
      </c>
      <c r="C2281" s="14">
        <v>2596</v>
      </c>
    </row>
    <row r="2282" spans="1:3" x14ac:dyDescent="0.25">
      <c r="A2282" s="32" t="s">
        <v>471</v>
      </c>
      <c r="B2282" s="12">
        <v>14</v>
      </c>
      <c r="C2282" s="14">
        <v>1308</v>
      </c>
    </row>
    <row r="2283" spans="1:3" x14ac:dyDescent="0.25">
      <c r="A2283" s="32" t="s">
        <v>472</v>
      </c>
      <c r="B2283" s="12">
        <v>14</v>
      </c>
      <c r="C2283" s="14">
        <v>1624</v>
      </c>
    </row>
    <row r="2284" spans="1:3" x14ac:dyDescent="0.25">
      <c r="A2284" s="32" t="s">
        <v>473</v>
      </c>
      <c r="B2284" s="12">
        <v>14</v>
      </c>
      <c r="C2284" s="14">
        <v>1730</v>
      </c>
    </row>
    <row r="2285" spans="1:3" x14ac:dyDescent="0.25">
      <c r="A2285" s="32" t="s">
        <v>474</v>
      </c>
      <c r="B2285" s="12">
        <v>14</v>
      </c>
      <c r="C2285" s="14">
        <v>1783</v>
      </c>
    </row>
    <row r="2286" spans="1:3" x14ac:dyDescent="0.25">
      <c r="A2286" s="32" t="s">
        <v>474</v>
      </c>
      <c r="B2286" s="12">
        <v>14</v>
      </c>
      <c r="C2286" s="14">
        <v>1784</v>
      </c>
    </row>
    <row r="2287" spans="1:3" x14ac:dyDescent="0.25">
      <c r="A2287" s="32" t="s">
        <v>474</v>
      </c>
      <c r="B2287" s="12">
        <v>14</v>
      </c>
      <c r="C2287" s="14">
        <v>1785</v>
      </c>
    </row>
    <row r="2288" spans="1:3" x14ac:dyDescent="0.25">
      <c r="A2288" s="32" t="s">
        <v>474</v>
      </c>
      <c r="B2288" s="12">
        <v>14</v>
      </c>
      <c r="C2288" s="14">
        <v>1786</v>
      </c>
    </row>
    <row r="2289" spans="1:3" x14ac:dyDescent="0.25">
      <c r="A2289" s="32" t="s">
        <v>475</v>
      </c>
      <c r="B2289" s="12">
        <v>14</v>
      </c>
      <c r="C2289" s="14">
        <v>1787</v>
      </c>
    </row>
    <row r="2290" spans="1:3" x14ac:dyDescent="0.25">
      <c r="A2290" s="32" t="s">
        <v>475</v>
      </c>
      <c r="B2290" s="12">
        <v>14</v>
      </c>
      <c r="C2290" s="14">
        <v>1788</v>
      </c>
    </row>
    <row r="2291" spans="1:3" x14ac:dyDescent="0.25">
      <c r="A2291" s="32" t="s">
        <v>475</v>
      </c>
      <c r="B2291" s="12">
        <v>14</v>
      </c>
      <c r="C2291" s="14">
        <v>1789</v>
      </c>
    </row>
    <row r="2292" spans="1:3" x14ac:dyDescent="0.25">
      <c r="A2292" s="32" t="s">
        <v>475</v>
      </c>
      <c r="B2292" s="12">
        <v>14</v>
      </c>
      <c r="C2292" s="14">
        <v>1790</v>
      </c>
    </row>
    <row r="2293" spans="1:3" x14ac:dyDescent="0.25">
      <c r="A2293" s="32" t="s">
        <v>475</v>
      </c>
      <c r="B2293" s="12">
        <v>14</v>
      </c>
      <c r="C2293" s="14">
        <v>1791</v>
      </c>
    </row>
    <row r="2294" spans="1:3" x14ac:dyDescent="0.25">
      <c r="A2294" s="32" t="s">
        <v>475</v>
      </c>
      <c r="B2294" s="12">
        <v>14</v>
      </c>
      <c r="C2294" s="14">
        <v>1792</v>
      </c>
    </row>
    <row r="2295" spans="1:3" x14ac:dyDescent="0.25">
      <c r="A2295" s="32" t="s">
        <v>476</v>
      </c>
      <c r="B2295" s="12">
        <v>14</v>
      </c>
      <c r="C2295" s="14">
        <v>1793</v>
      </c>
    </row>
    <row r="2296" spans="1:3" x14ac:dyDescent="0.25">
      <c r="A2296" s="32" t="s">
        <v>476</v>
      </c>
      <c r="B2296" s="12">
        <v>14</v>
      </c>
      <c r="C2296" s="14">
        <v>1794</v>
      </c>
    </row>
    <row r="2297" spans="1:3" x14ac:dyDescent="0.25">
      <c r="A2297" s="32" t="s">
        <v>476</v>
      </c>
      <c r="B2297" s="12">
        <v>14</v>
      </c>
      <c r="C2297" s="14">
        <v>1795</v>
      </c>
    </row>
    <row r="2298" spans="1:3" x14ac:dyDescent="0.25">
      <c r="A2298" s="32" t="s">
        <v>476</v>
      </c>
      <c r="B2298" s="12">
        <v>14</v>
      </c>
      <c r="C2298" s="14">
        <v>1796</v>
      </c>
    </row>
    <row r="2299" spans="1:3" x14ac:dyDescent="0.25">
      <c r="A2299" s="32" t="s">
        <v>476</v>
      </c>
      <c r="B2299" s="12">
        <v>14</v>
      </c>
      <c r="C2299" s="14">
        <v>1797</v>
      </c>
    </row>
    <row r="2300" spans="1:3" x14ac:dyDescent="0.25">
      <c r="A2300" s="32" t="s">
        <v>476</v>
      </c>
      <c r="B2300" s="12">
        <v>14</v>
      </c>
      <c r="C2300" s="14">
        <v>1798</v>
      </c>
    </row>
    <row r="2301" spans="1:3" x14ac:dyDescent="0.25">
      <c r="A2301" s="32" t="s">
        <v>477</v>
      </c>
      <c r="B2301" s="12">
        <v>14</v>
      </c>
      <c r="C2301" s="14">
        <v>1799</v>
      </c>
    </row>
    <row r="2302" spans="1:3" x14ac:dyDescent="0.25">
      <c r="A2302" s="32" t="s">
        <v>477</v>
      </c>
      <c r="B2302" s="12">
        <v>14</v>
      </c>
      <c r="C2302" s="14">
        <v>1800</v>
      </c>
    </row>
    <row r="2303" spans="1:3" x14ac:dyDescent="0.25">
      <c r="A2303" s="32" t="s">
        <v>477</v>
      </c>
      <c r="B2303" s="12">
        <v>14</v>
      </c>
      <c r="C2303" s="14">
        <v>1801</v>
      </c>
    </row>
    <row r="2304" spans="1:3" x14ac:dyDescent="0.25">
      <c r="A2304" s="32" t="s">
        <v>477</v>
      </c>
      <c r="B2304" s="12">
        <v>14</v>
      </c>
      <c r="C2304" s="14">
        <v>1802</v>
      </c>
    </row>
    <row r="2305" spans="1:3" x14ac:dyDescent="0.25">
      <c r="A2305" s="32" t="s">
        <v>477</v>
      </c>
      <c r="B2305" s="12">
        <v>14</v>
      </c>
      <c r="C2305" s="14">
        <v>1803</v>
      </c>
    </row>
    <row r="2306" spans="1:3" x14ac:dyDescent="0.25">
      <c r="A2306" s="32" t="s">
        <v>477</v>
      </c>
      <c r="B2306" s="12">
        <v>14</v>
      </c>
      <c r="C2306" s="14">
        <v>1804</v>
      </c>
    </row>
    <row r="2307" spans="1:3" x14ac:dyDescent="0.25">
      <c r="A2307" s="32" t="s">
        <v>40</v>
      </c>
      <c r="B2307" s="12">
        <v>14</v>
      </c>
      <c r="C2307" s="14">
        <v>1805</v>
      </c>
    </row>
    <row r="2308" spans="1:3" x14ac:dyDescent="0.25">
      <c r="A2308" s="32" t="s">
        <v>40</v>
      </c>
      <c r="B2308" s="12">
        <v>14</v>
      </c>
      <c r="C2308" s="14">
        <v>1806</v>
      </c>
    </row>
    <row r="2309" spans="1:3" x14ac:dyDescent="0.25">
      <c r="A2309" s="32" t="s">
        <v>40</v>
      </c>
      <c r="B2309" s="12">
        <v>14</v>
      </c>
      <c r="C2309" s="14">
        <v>1807</v>
      </c>
    </row>
    <row r="2310" spans="1:3" x14ac:dyDescent="0.25">
      <c r="A2310" s="32" t="s">
        <v>40</v>
      </c>
      <c r="B2310" s="12">
        <v>14</v>
      </c>
      <c r="C2310" s="14">
        <v>1808</v>
      </c>
    </row>
    <row r="2311" spans="1:3" x14ac:dyDescent="0.25">
      <c r="A2311" s="32" t="s">
        <v>41</v>
      </c>
      <c r="B2311" s="12">
        <v>14</v>
      </c>
      <c r="C2311" s="14">
        <v>1809</v>
      </c>
    </row>
    <row r="2312" spans="1:3" x14ac:dyDescent="0.25">
      <c r="A2312" s="32" t="s">
        <v>478</v>
      </c>
      <c r="B2312" s="12">
        <v>14</v>
      </c>
      <c r="C2312" s="14">
        <v>1810</v>
      </c>
    </row>
    <row r="2313" spans="1:3" x14ac:dyDescent="0.25">
      <c r="A2313" s="32" t="s">
        <v>445</v>
      </c>
      <c r="B2313" s="12">
        <v>14</v>
      </c>
      <c r="C2313" s="14">
        <v>1811</v>
      </c>
    </row>
    <row r="2314" spans="1:3" x14ac:dyDescent="0.25">
      <c r="A2314" s="32" t="s">
        <v>455</v>
      </c>
      <c r="B2314" s="12">
        <v>14</v>
      </c>
      <c r="C2314" s="14">
        <v>1933</v>
      </c>
    </row>
    <row r="2315" spans="1:3" x14ac:dyDescent="0.25">
      <c r="A2315" s="32" t="s">
        <v>455</v>
      </c>
      <c r="B2315" s="12">
        <v>14</v>
      </c>
      <c r="C2315" s="14">
        <v>2078</v>
      </c>
    </row>
    <row r="2316" spans="1:3" x14ac:dyDescent="0.25">
      <c r="A2316" s="32" t="s">
        <v>455</v>
      </c>
      <c r="B2316" s="12">
        <v>14</v>
      </c>
      <c r="C2316" s="14">
        <v>2079</v>
      </c>
    </row>
    <row r="2317" spans="1:3" x14ac:dyDescent="0.25">
      <c r="A2317" s="32" t="s">
        <v>455</v>
      </c>
      <c r="B2317" s="12">
        <v>14</v>
      </c>
      <c r="C2317" s="14">
        <v>2080</v>
      </c>
    </row>
    <row r="2318" spans="1:3" x14ac:dyDescent="0.25">
      <c r="A2318" s="32" t="s">
        <v>472</v>
      </c>
      <c r="B2318" s="12">
        <v>14</v>
      </c>
      <c r="C2318" s="14">
        <v>2081</v>
      </c>
    </row>
    <row r="2319" spans="1:3" x14ac:dyDescent="0.25">
      <c r="A2319" s="32" t="s">
        <v>472</v>
      </c>
      <c r="B2319" s="12">
        <v>14</v>
      </c>
      <c r="C2319" s="14">
        <v>2082</v>
      </c>
    </row>
    <row r="2320" spans="1:3" x14ac:dyDescent="0.25">
      <c r="A2320" s="32" t="s">
        <v>472</v>
      </c>
      <c r="B2320" s="12">
        <v>14</v>
      </c>
      <c r="C2320" s="14">
        <v>2083</v>
      </c>
    </row>
    <row r="2321" spans="1:3" x14ac:dyDescent="0.25">
      <c r="A2321" s="32" t="s">
        <v>472</v>
      </c>
      <c r="B2321" s="12">
        <v>14</v>
      </c>
      <c r="C2321" s="14">
        <v>2084</v>
      </c>
    </row>
    <row r="2322" spans="1:3" x14ac:dyDescent="0.25">
      <c r="A2322" s="32" t="s">
        <v>472</v>
      </c>
      <c r="B2322" s="12">
        <v>14</v>
      </c>
      <c r="C2322" s="14">
        <v>2085</v>
      </c>
    </row>
    <row r="2323" spans="1:3" x14ac:dyDescent="0.25">
      <c r="A2323" s="32" t="s">
        <v>473</v>
      </c>
      <c r="B2323" s="12">
        <v>14</v>
      </c>
      <c r="C2323" s="14">
        <v>2099</v>
      </c>
    </row>
    <row r="2324" spans="1:3" x14ac:dyDescent="0.25">
      <c r="A2324" s="32" t="s">
        <v>471</v>
      </c>
      <c r="B2324" s="12">
        <v>14</v>
      </c>
      <c r="C2324" s="14">
        <v>2100</v>
      </c>
    </row>
    <row r="2325" spans="1:3" x14ac:dyDescent="0.25">
      <c r="A2325" s="32" t="s">
        <v>479</v>
      </c>
      <c r="B2325" s="12">
        <v>14</v>
      </c>
      <c r="C2325" s="14">
        <v>2101</v>
      </c>
    </row>
    <row r="2326" spans="1:3" x14ac:dyDescent="0.25">
      <c r="A2326" s="32" t="s">
        <v>479</v>
      </c>
      <c r="B2326" s="12">
        <v>14</v>
      </c>
      <c r="C2326" s="14">
        <v>2102</v>
      </c>
    </row>
    <row r="2327" spans="1:3" x14ac:dyDescent="0.25">
      <c r="A2327" s="32" t="s">
        <v>480</v>
      </c>
      <c r="B2327" s="12">
        <v>14</v>
      </c>
      <c r="C2327" s="14">
        <v>2104</v>
      </c>
    </row>
    <row r="2328" spans="1:3" x14ac:dyDescent="0.25">
      <c r="A2328" s="32" t="s">
        <v>480</v>
      </c>
      <c r="B2328" s="12">
        <v>14</v>
      </c>
      <c r="C2328" s="14">
        <v>2236</v>
      </c>
    </row>
    <row r="2329" spans="1:3" x14ac:dyDescent="0.25">
      <c r="A2329" s="32" t="s">
        <v>459</v>
      </c>
      <c r="B2329" s="12">
        <v>14</v>
      </c>
      <c r="C2329" s="14">
        <v>2250</v>
      </c>
    </row>
    <row r="2330" spans="1:3" x14ac:dyDescent="0.25">
      <c r="A2330" s="32" t="s">
        <v>459</v>
      </c>
      <c r="B2330" s="12">
        <v>14</v>
      </c>
      <c r="C2330" s="14">
        <v>2251</v>
      </c>
    </row>
    <row r="2331" spans="1:3" x14ac:dyDescent="0.25">
      <c r="A2331" s="32" t="s">
        <v>460</v>
      </c>
      <c r="B2331" s="12">
        <v>14</v>
      </c>
      <c r="C2331" s="14">
        <v>2253</v>
      </c>
    </row>
    <row r="2332" spans="1:3" x14ac:dyDescent="0.25">
      <c r="A2332" s="32" t="s">
        <v>460</v>
      </c>
      <c r="B2332" s="12">
        <v>14</v>
      </c>
      <c r="C2332" s="14">
        <v>2254</v>
      </c>
    </row>
    <row r="2333" spans="1:3" x14ac:dyDescent="0.25">
      <c r="A2333" s="32" t="s">
        <v>461</v>
      </c>
      <c r="B2333" s="12">
        <v>14</v>
      </c>
      <c r="C2333" s="14">
        <v>2255</v>
      </c>
    </row>
    <row r="2334" spans="1:3" x14ac:dyDescent="0.25">
      <c r="A2334" s="32" t="s">
        <v>461</v>
      </c>
      <c r="B2334" s="12">
        <v>14</v>
      </c>
      <c r="C2334" s="14">
        <v>2256</v>
      </c>
    </row>
    <row r="2335" spans="1:3" x14ac:dyDescent="0.25">
      <c r="A2335" s="32" t="s">
        <v>461</v>
      </c>
      <c r="B2335" s="12">
        <v>14</v>
      </c>
      <c r="C2335" s="14">
        <v>2258</v>
      </c>
    </row>
    <row r="2336" spans="1:3" x14ac:dyDescent="0.25">
      <c r="A2336" s="32" t="s">
        <v>478</v>
      </c>
      <c r="B2336" s="12">
        <v>14</v>
      </c>
      <c r="C2336" s="14">
        <v>2271</v>
      </c>
    </row>
    <row r="2337" spans="1:3" x14ac:dyDescent="0.25">
      <c r="A2337" s="32" t="s">
        <v>478</v>
      </c>
      <c r="B2337" s="12">
        <v>14</v>
      </c>
      <c r="C2337" s="14">
        <v>2272</v>
      </c>
    </row>
    <row r="2338" spans="1:3" x14ac:dyDescent="0.25">
      <c r="A2338" s="32" t="s">
        <v>478</v>
      </c>
      <c r="B2338" s="12">
        <v>14</v>
      </c>
      <c r="C2338" s="14">
        <v>2273</v>
      </c>
    </row>
    <row r="2339" spans="1:3" x14ac:dyDescent="0.25">
      <c r="A2339" s="32" t="s">
        <v>478</v>
      </c>
      <c r="B2339" s="12">
        <v>14</v>
      </c>
      <c r="C2339" s="14">
        <v>2274</v>
      </c>
    </row>
    <row r="2340" spans="1:3" x14ac:dyDescent="0.25">
      <c r="A2340" s="32" t="s">
        <v>481</v>
      </c>
      <c r="B2340" s="12">
        <v>14</v>
      </c>
      <c r="C2340" s="14">
        <v>2275</v>
      </c>
    </row>
    <row r="2341" spans="1:3" x14ac:dyDescent="0.25">
      <c r="A2341" s="32" t="s">
        <v>478</v>
      </c>
      <c r="B2341" s="12">
        <v>14</v>
      </c>
      <c r="C2341" s="14">
        <v>2277</v>
      </c>
    </row>
    <row r="2342" spans="1:3" x14ac:dyDescent="0.25">
      <c r="A2342" s="32" t="s">
        <v>482</v>
      </c>
      <c r="B2342" s="12">
        <v>14</v>
      </c>
      <c r="C2342" s="14">
        <v>2278</v>
      </c>
    </row>
    <row r="2343" spans="1:3" x14ac:dyDescent="0.25">
      <c r="A2343" s="32" t="s">
        <v>482</v>
      </c>
      <c r="B2343" s="12">
        <v>14</v>
      </c>
      <c r="C2343" s="14">
        <v>2279</v>
      </c>
    </row>
    <row r="2344" spans="1:3" x14ac:dyDescent="0.25">
      <c r="A2344" s="32" t="s">
        <v>482</v>
      </c>
      <c r="B2344" s="12">
        <v>14</v>
      </c>
      <c r="C2344" s="14">
        <v>2281</v>
      </c>
    </row>
    <row r="2345" spans="1:3" x14ac:dyDescent="0.25">
      <c r="A2345" s="32" t="s">
        <v>482</v>
      </c>
      <c r="B2345" s="12">
        <v>14</v>
      </c>
      <c r="C2345" s="14">
        <v>2282</v>
      </c>
    </row>
    <row r="2346" spans="1:3" x14ac:dyDescent="0.25">
      <c r="A2346" s="32" t="s">
        <v>482</v>
      </c>
      <c r="B2346" s="12">
        <v>14</v>
      </c>
      <c r="C2346" s="14">
        <v>2283</v>
      </c>
    </row>
    <row r="2347" spans="1:3" x14ac:dyDescent="0.25">
      <c r="A2347" s="32" t="s">
        <v>483</v>
      </c>
      <c r="B2347" s="12">
        <v>14</v>
      </c>
      <c r="C2347" s="14">
        <v>2284</v>
      </c>
    </row>
    <row r="2348" spans="1:3" x14ac:dyDescent="0.25">
      <c r="A2348" s="32" t="s">
        <v>473</v>
      </c>
      <c r="B2348" s="12">
        <v>14</v>
      </c>
      <c r="C2348" s="14">
        <v>2285</v>
      </c>
    </row>
    <row r="2349" spans="1:3" x14ac:dyDescent="0.25">
      <c r="A2349" s="32" t="s">
        <v>483</v>
      </c>
      <c r="B2349" s="12">
        <v>14</v>
      </c>
      <c r="C2349" s="14">
        <v>2286</v>
      </c>
    </row>
    <row r="2350" spans="1:3" x14ac:dyDescent="0.25">
      <c r="A2350" s="32" t="s">
        <v>483</v>
      </c>
      <c r="B2350" s="12">
        <v>14</v>
      </c>
      <c r="C2350" s="14">
        <v>2287</v>
      </c>
    </row>
    <row r="2351" spans="1:3" x14ac:dyDescent="0.25">
      <c r="A2351" s="32" t="s">
        <v>483</v>
      </c>
      <c r="B2351" s="12">
        <v>14</v>
      </c>
      <c r="C2351" s="14">
        <v>2288</v>
      </c>
    </row>
    <row r="2352" spans="1:3" x14ac:dyDescent="0.25">
      <c r="A2352" s="32" t="s">
        <v>451</v>
      </c>
      <c r="B2352" s="12">
        <v>14</v>
      </c>
      <c r="C2352" s="14">
        <v>2289</v>
      </c>
    </row>
    <row r="2353" spans="1:3" x14ac:dyDescent="0.25">
      <c r="A2353" s="32" t="s">
        <v>451</v>
      </c>
      <c r="B2353" s="12">
        <v>14</v>
      </c>
      <c r="C2353" s="14">
        <v>2290</v>
      </c>
    </row>
    <row r="2354" spans="1:3" x14ac:dyDescent="0.25">
      <c r="A2354" s="32" t="s">
        <v>484</v>
      </c>
      <c r="B2354" s="12">
        <v>14</v>
      </c>
      <c r="C2354" s="14">
        <v>2295</v>
      </c>
    </row>
    <row r="2355" spans="1:3" x14ac:dyDescent="0.25">
      <c r="A2355" s="32" t="s">
        <v>484</v>
      </c>
      <c r="B2355" s="12">
        <v>14</v>
      </c>
      <c r="C2355" s="14">
        <v>2296</v>
      </c>
    </row>
    <row r="2356" spans="1:3" x14ac:dyDescent="0.25">
      <c r="A2356" s="32" t="s">
        <v>484</v>
      </c>
      <c r="B2356" s="12">
        <v>14</v>
      </c>
      <c r="C2356" s="14">
        <v>2297</v>
      </c>
    </row>
    <row r="2357" spans="1:3" x14ac:dyDescent="0.25">
      <c r="A2357" s="32" t="s">
        <v>484</v>
      </c>
      <c r="B2357" s="12">
        <v>14</v>
      </c>
      <c r="C2357" s="14">
        <v>2298</v>
      </c>
    </row>
    <row r="2358" spans="1:3" x14ac:dyDescent="0.25">
      <c r="A2358" s="32" t="s">
        <v>484</v>
      </c>
      <c r="B2358" s="12">
        <v>14</v>
      </c>
      <c r="C2358" s="14">
        <v>2299</v>
      </c>
    </row>
    <row r="2359" spans="1:3" x14ac:dyDescent="0.25">
      <c r="A2359" s="32" t="s">
        <v>485</v>
      </c>
      <c r="B2359" s="12">
        <v>14</v>
      </c>
      <c r="C2359" s="14">
        <v>2300</v>
      </c>
    </row>
    <row r="2360" spans="1:3" x14ac:dyDescent="0.25">
      <c r="A2360" s="32" t="s">
        <v>485</v>
      </c>
      <c r="B2360" s="12">
        <v>14</v>
      </c>
      <c r="C2360" s="14">
        <v>2302</v>
      </c>
    </row>
    <row r="2361" spans="1:3" x14ac:dyDescent="0.25">
      <c r="A2361" s="32" t="s">
        <v>445</v>
      </c>
      <c r="B2361" s="12">
        <v>14</v>
      </c>
      <c r="C2361" s="14">
        <v>2303</v>
      </c>
    </row>
    <row r="2362" spans="1:3" x14ac:dyDescent="0.25">
      <c r="A2362" s="32" t="s">
        <v>485</v>
      </c>
      <c r="B2362" s="12">
        <v>14</v>
      </c>
      <c r="C2362" s="14">
        <v>2304</v>
      </c>
    </row>
    <row r="2363" spans="1:3" x14ac:dyDescent="0.25">
      <c r="A2363" s="32" t="s">
        <v>485</v>
      </c>
      <c r="B2363" s="12">
        <v>14</v>
      </c>
      <c r="C2363" s="14">
        <v>2305</v>
      </c>
    </row>
    <row r="2364" spans="1:3" x14ac:dyDescent="0.25">
      <c r="A2364" s="32" t="s">
        <v>486</v>
      </c>
      <c r="B2364" s="12">
        <v>14</v>
      </c>
      <c r="C2364" s="14">
        <v>2306</v>
      </c>
    </row>
    <row r="2365" spans="1:3" x14ac:dyDescent="0.25">
      <c r="A2365" s="32" t="s">
        <v>486</v>
      </c>
      <c r="B2365" s="12">
        <v>14</v>
      </c>
      <c r="C2365" s="14">
        <v>2307</v>
      </c>
    </row>
    <row r="2366" spans="1:3" x14ac:dyDescent="0.25">
      <c r="A2366" s="32" t="s">
        <v>486</v>
      </c>
      <c r="B2366" s="12">
        <v>14</v>
      </c>
      <c r="C2366" s="14">
        <v>2308</v>
      </c>
    </row>
    <row r="2367" spans="1:3" x14ac:dyDescent="0.25">
      <c r="A2367" s="32" t="s">
        <v>486</v>
      </c>
      <c r="B2367" s="12">
        <v>14</v>
      </c>
      <c r="C2367" s="14">
        <v>2309</v>
      </c>
    </row>
    <row r="2368" spans="1:3" x14ac:dyDescent="0.25">
      <c r="A2368" s="32" t="s">
        <v>486</v>
      </c>
      <c r="B2368" s="12">
        <v>14</v>
      </c>
      <c r="C2368" s="14">
        <v>2310</v>
      </c>
    </row>
    <row r="2369" spans="1:3" x14ac:dyDescent="0.25">
      <c r="A2369" s="32" t="s">
        <v>486</v>
      </c>
      <c r="B2369" s="12">
        <v>14</v>
      </c>
      <c r="C2369" s="14">
        <v>2311</v>
      </c>
    </row>
    <row r="2370" spans="1:3" x14ac:dyDescent="0.25">
      <c r="A2370" s="32" t="s">
        <v>486</v>
      </c>
      <c r="B2370" s="12">
        <v>14</v>
      </c>
      <c r="C2370" s="14">
        <v>2312</v>
      </c>
    </row>
    <row r="2371" spans="1:3" x14ac:dyDescent="0.25">
      <c r="A2371" s="32" t="s">
        <v>486</v>
      </c>
      <c r="B2371" s="12">
        <v>14</v>
      </c>
      <c r="C2371" s="14">
        <v>2313</v>
      </c>
    </row>
    <row r="2372" spans="1:3" x14ac:dyDescent="0.25">
      <c r="A2372" s="32" t="s">
        <v>486</v>
      </c>
      <c r="B2372" s="12">
        <v>14</v>
      </c>
      <c r="C2372" s="14">
        <v>2314</v>
      </c>
    </row>
    <row r="2373" spans="1:3" x14ac:dyDescent="0.25">
      <c r="A2373" s="32" t="s">
        <v>487</v>
      </c>
      <c r="B2373" s="12">
        <v>14</v>
      </c>
      <c r="C2373" s="14">
        <v>2315</v>
      </c>
    </row>
    <row r="2374" spans="1:3" x14ac:dyDescent="0.25">
      <c r="A2374" s="32" t="s">
        <v>487</v>
      </c>
      <c r="B2374" s="12">
        <v>14</v>
      </c>
      <c r="C2374" s="14">
        <v>2316</v>
      </c>
    </row>
    <row r="2375" spans="1:3" x14ac:dyDescent="0.25">
      <c r="A2375" s="32" t="s">
        <v>487</v>
      </c>
      <c r="B2375" s="12">
        <v>14</v>
      </c>
      <c r="C2375" s="14">
        <v>2317</v>
      </c>
    </row>
    <row r="2376" spans="1:3" x14ac:dyDescent="0.25">
      <c r="A2376" s="32" t="s">
        <v>487</v>
      </c>
      <c r="B2376" s="12">
        <v>14</v>
      </c>
      <c r="C2376" s="14">
        <v>2318</v>
      </c>
    </row>
    <row r="2377" spans="1:3" x14ac:dyDescent="0.25">
      <c r="A2377" s="32" t="s">
        <v>487</v>
      </c>
      <c r="B2377" s="12">
        <v>14</v>
      </c>
      <c r="C2377" s="14">
        <v>2319</v>
      </c>
    </row>
    <row r="2378" spans="1:3" x14ac:dyDescent="0.25">
      <c r="A2378" s="32" t="s">
        <v>487</v>
      </c>
      <c r="B2378" s="12">
        <v>14</v>
      </c>
      <c r="C2378" s="14">
        <v>2320</v>
      </c>
    </row>
    <row r="2379" spans="1:3" x14ac:dyDescent="0.25">
      <c r="A2379" s="32" t="s">
        <v>487</v>
      </c>
      <c r="B2379" s="12">
        <v>14</v>
      </c>
      <c r="C2379" s="14">
        <v>2321</v>
      </c>
    </row>
    <row r="2380" spans="1:3" x14ac:dyDescent="0.25">
      <c r="A2380" s="32" t="s">
        <v>481</v>
      </c>
      <c r="B2380" s="12">
        <v>14</v>
      </c>
      <c r="C2380" s="14">
        <v>2322</v>
      </c>
    </row>
    <row r="2381" spans="1:3" x14ac:dyDescent="0.25">
      <c r="A2381" s="32" t="s">
        <v>487</v>
      </c>
      <c r="B2381" s="12">
        <v>14</v>
      </c>
      <c r="C2381" s="14">
        <v>2323</v>
      </c>
    </row>
    <row r="2382" spans="1:3" x14ac:dyDescent="0.25">
      <c r="A2382" s="32" t="s">
        <v>487</v>
      </c>
      <c r="B2382" s="12">
        <v>14</v>
      </c>
      <c r="C2382" s="14">
        <v>2324</v>
      </c>
    </row>
    <row r="2383" spans="1:3" x14ac:dyDescent="0.25">
      <c r="A2383" s="32" t="s">
        <v>488</v>
      </c>
      <c r="B2383" s="12">
        <v>14</v>
      </c>
      <c r="C2383" s="14">
        <v>2325</v>
      </c>
    </row>
    <row r="2384" spans="1:3" x14ac:dyDescent="0.25">
      <c r="A2384" s="32" t="s">
        <v>488</v>
      </c>
      <c r="B2384" s="12">
        <v>14</v>
      </c>
      <c r="C2384" s="14">
        <v>2326</v>
      </c>
    </row>
    <row r="2385" spans="1:3" x14ac:dyDescent="0.25">
      <c r="A2385" s="32" t="s">
        <v>488</v>
      </c>
      <c r="B2385" s="12">
        <v>14</v>
      </c>
      <c r="C2385" s="14">
        <v>2327</v>
      </c>
    </row>
    <row r="2386" spans="1:3" x14ac:dyDescent="0.25">
      <c r="A2386" s="32" t="s">
        <v>488</v>
      </c>
      <c r="B2386" s="12">
        <v>14</v>
      </c>
      <c r="C2386" s="14">
        <v>2328</v>
      </c>
    </row>
    <row r="2387" spans="1:3" x14ac:dyDescent="0.25">
      <c r="A2387" s="32" t="s">
        <v>488</v>
      </c>
      <c r="B2387" s="12">
        <v>14</v>
      </c>
      <c r="C2387" s="14">
        <v>2329</v>
      </c>
    </row>
    <row r="2388" spans="1:3" x14ac:dyDescent="0.25">
      <c r="A2388" s="32" t="s">
        <v>488</v>
      </c>
      <c r="B2388" s="12">
        <v>14</v>
      </c>
      <c r="C2388" s="14">
        <v>2330</v>
      </c>
    </row>
    <row r="2389" spans="1:3" x14ac:dyDescent="0.25">
      <c r="A2389" s="32" t="s">
        <v>489</v>
      </c>
      <c r="B2389" s="12">
        <v>14</v>
      </c>
      <c r="C2389" s="14">
        <v>2331</v>
      </c>
    </row>
    <row r="2390" spans="1:3" x14ac:dyDescent="0.25">
      <c r="A2390" s="32" t="s">
        <v>489</v>
      </c>
      <c r="B2390" s="12">
        <v>14</v>
      </c>
      <c r="C2390" s="14">
        <v>2332</v>
      </c>
    </row>
    <row r="2391" spans="1:3" x14ac:dyDescent="0.25">
      <c r="A2391" s="32" t="s">
        <v>489</v>
      </c>
      <c r="B2391" s="12">
        <v>14</v>
      </c>
      <c r="C2391" s="14">
        <v>2333</v>
      </c>
    </row>
    <row r="2392" spans="1:3" x14ac:dyDescent="0.25">
      <c r="A2392" s="32" t="s">
        <v>489</v>
      </c>
      <c r="B2392" s="12">
        <v>14</v>
      </c>
      <c r="C2392" s="14">
        <v>2334</v>
      </c>
    </row>
    <row r="2393" spans="1:3" x14ac:dyDescent="0.25">
      <c r="A2393" s="32" t="s">
        <v>489</v>
      </c>
      <c r="B2393" s="12">
        <v>14</v>
      </c>
      <c r="C2393" s="14">
        <v>2335</v>
      </c>
    </row>
    <row r="2394" spans="1:3" x14ac:dyDescent="0.25">
      <c r="A2394" s="32" t="s">
        <v>480</v>
      </c>
      <c r="B2394" s="12">
        <v>14</v>
      </c>
      <c r="C2394" s="14">
        <v>2347</v>
      </c>
    </row>
    <row r="2395" spans="1:3" x14ac:dyDescent="0.25">
      <c r="A2395" s="32" t="s">
        <v>480</v>
      </c>
      <c r="B2395" s="12">
        <v>14</v>
      </c>
      <c r="C2395" s="14">
        <v>2348</v>
      </c>
    </row>
    <row r="2396" spans="1:3" x14ac:dyDescent="0.25">
      <c r="A2396" s="32" t="s">
        <v>480</v>
      </c>
      <c r="B2396" s="12">
        <v>14</v>
      </c>
      <c r="C2396" s="14">
        <v>2349</v>
      </c>
    </row>
    <row r="2397" spans="1:3" x14ac:dyDescent="0.25">
      <c r="A2397" s="32" t="s">
        <v>490</v>
      </c>
      <c r="B2397" s="12">
        <v>14</v>
      </c>
      <c r="C2397" s="14">
        <v>2351</v>
      </c>
    </row>
    <row r="2398" spans="1:3" x14ac:dyDescent="0.25">
      <c r="A2398" s="32" t="s">
        <v>491</v>
      </c>
      <c r="B2398" s="12">
        <v>14</v>
      </c>
      <c r="C2398" s="14">
        <v>2352</v>
      </c>
    </row>
    <row r="2399" spans="1:3" x14ac:dyDescent="0.25">
      <c r="A2399" s="32" t="s">
        <v>41</v>
      </c>
      <c r="B2399" s="12">
        <v>14</v>
      </c>
      <c r="C2399" s="14">
        <v>2354</v>
      </c>
    </row>
    <row r="2400" spans="1:3" x14ac:dyDescent="0.25">
      <c r="A2400" s="32" t="s">
        <v>41</v>
      </c>
      <c r="B2400" s="12">
        <v>14</v>
      </c>
      <c r="C2400" s="14">
        <v>2355</v>
      </c>
    </row>
    <row r="2401" spans="1:3" x14ac:dyDescent="0.25">
      <c r="A2401" s="32" t="s">
        <v>41</v>
      </c>
      <c r="B2401" s="12">
        <v>14</v>
      </c>
      <c r="C2401" s="14">
        <v>2356</v>
      </c>
    </row>
    <row r="2402" spans="1:3" x14ac:dyDescent="0.25">
      <c r="A2402" s="32" t="s">
        <v>41</v>
      </c>
      <c r="B2402" s="12">
        <v>14</v>
      </c>
      <c r="C2402" s="14">
        <v>2357</v>
      </c>
    </row>
    <row r="2403" spans="1:3" x14ac:dyDescent="0.25">
      <c r="A2403" s="32" t="s">
        <v>41</v>
      </c>
      <c r="B2403" s="12">
        <v>14</v>
      </c>
      <c r="C2403" s="14">
        <v>2358</v>
      </c>
    </row>
    <row r="2404" spans="1:3" x14ac:dyDescent="0.25">
      <c r="A2404" s="32" t="s">
        <v>492</v>
      </c>
      <c r="B2404" s="12">
        <v>14</v>
      </c>
      <c r="C2404" s="14">
        <v>2366</v>
      </c>
    </row>
    <row r="2405" spans="1:3" x14ac:dyDescent="0.25">
      <c r="A2405" s="32" t="s">
        <v>492</v>
      </c>
      <c r="B2405" s="12">
        <v>14</v>
      </c>
      <c r="C2405" s="14">
        <v>2367</v>
      </c>
    </row>
    <row r="2406" spans="1:3" x14ac:dyDescent="0.25">
      <c r="A2406" s="32" t="s">
        <v>492</v>
      </c>
      <c r="B2406" s="12">
        <v>14</v>
      </c>
      <c r="C2406" s="14">
        <v>2368</v>
      </c>
    </row>
    <row r="2407" spans="1:3" x14ac:dyDescent="0.25">
      <c r="A2407" s="32" t="s">
        <v>492</v>
      </c>
      <c r="B2407" s="12">
        <v>14</v>
      </c>
      <c r="C2407" s="14">
        <v>2369</v>
      </c>
    </row>
    <row r="2408" spans="1:3" x14ac:dyDescent="0.25">
      <c r="A2408" s="32" t="s">
        <v>493</v>
      </c>
      <c r="B2408" s="12">
        <v>14</v>
      </c>
      <c r="C2408" s="14">
        <v>2370</v>
      </c>
    </row>
    <row r="2409" spans="1:3" x14ac:dyDescent="0.25">
      <c r="A2409" s="32" t="s">
        <v>493</v>
      </c>
      <c r="B2409" s="12">
        <v>14</v>
      </c>
      <c r="C2409" s="14">
        <v>2371</v>
      </c>
    </row>
    <row r="2410" spans="1:3" x14ac:dyDescent="0.25">
      <c r="A2410" s="32" t="s">
        <v>493</v>
      </c>
      <c r="B2410" s="12">
        <v>14</v>
      </c>
      <c r="C2410" s="14">
        <v>2372</v>
      </c>
    </row>
    <row r="2411" spans="1:3" x14ac:dyDescent="0.25">
      <c r="A2411" s="32" t="s">
        <v>493</v>
      </c>
      <c r="B2411" s="12">
        <v>14</v>
      </c>
      <c r="C2411" s="14">
        <v>2373</v>
      </c>
    </row>
    <row r="2412" spans="1:3" x14ac:dyDescent="0.25">
      <c r="A2412" s="32" t="s">
        <v>493</v>
      </c>
      <c r="B2412" s="12">
        <v>14</v>
      </c>
      <c r="C2412" s="14">
        <v>2374</v>
      </c>
    </row>
    <row r="2413" spans="1:3" x14ac:dyDescent="0.25">
      <c r="A2413" s="32" t="s">
        <v>493</v>
      </c>
      <c r="B2413" s="12">
        <v>14</v>
      </c>
      <c r="C2413" s="14">
        <v>2375</v>
      </c>
    </row>
    <row r="2414" spans="1:3" x14ac:dyDescent="0.25">
      <c r="A2414" s="32" t="s">
        <v>494</v>
      </c>
      <c r="B2414" s="12">
        <v>14</v>
      </c>
      <c r="C2414" s="14">
        <v>2376</v>
      </c>
    </row>
    <row r="2415" spans="1:3" x14ac:dyDescent="0.25">
      <c r="A2415" s="32" t="s">
        <v>494</v>
      </c>
      <c r="B2415" s="12">
        <v>14</v>
      </c>
      <c r="C2415" s="14">
        <v>2377</v>
      </c>
    </row>
    <row r="2416" spans="1:3" x14ac:dyDescent="0.25">
      <c r="A2416" s="32" t="s">
        <v>494</v>
      </c>
      <c r="B2416" s="12">
        <v>14</v>
      </c>
      <c r="C2416" s="14">
        <v>2378</v>
      </c>
    </row>
    <row r="2417" spans="1:3" x14ac:dyDescent="0.25">
      <c r="A2417" s="32" t="s">
        <v>494</v>
      </c>
      <c r="B2417" s="12">
        <v>14</v>
      </c>
      <c r="C2417" s="14">
        <v>2379</v>
      </c>
    </row>
    <row r="2418" spans="1:3" x14ac:dyDescent="0.25">
      <c r="A2418" s="32" t="s">
        <v>494</v>
      </c>
      <c r="B2418" s="12">
        <v>14</v>
      </c>
      <c r="C2418" s="14">
        <v>2380</v>
      </c>
    </row>
    <row r="2419" spans="1:3" x14ac:dyDescent="0.25">
      <c r="A2419" s="32" t="s">
        <v>494</v>
      </c>
      <c r="B2419" s="12">
        <v>14</v>
      </c>
      <c r="C2419" s="14">
        <v>2381</v>
      </c>
    </row>
    <row r="2420" spans="1:3" x14ac:dyDescent="0.25">
      <c r="A2420" s="32" t="s">
        <v>495</v>
      </c>
      <c r="B2420" s="12">
        <v>14</v>
      </c>
      <c r="C2420" s="14">
        <v>2382</v>
      </c>
    </row>
    <row r="2421" spans="1:3" x14ac:dyDescent="0.25">
      <c r="A2421" s="32" t="s">
        <v>496</v>
      </c>
      <c r="B2421" s="12">
        <v>14</v>
      </c>
      <c r="C2421" s="14">
        <v>2383</v>
      </c>
    </row>
    <row r="2422" spans="1:3" x14ac:dyDescent="0.25">
      <c r="A2422" s="32" t="s">
        <v>496</v>
      </c>
      <c r="B2422" s="12">
        <v>14</v>
      </c>
      <c r="C2422" s="14">
        <v>2384</v>
      </c>
    </row>
    <row r="2423" spans="1:3" x14ac:dyDescent="0.25">
      <c r="A2423" s="32" t="s">
        <v>490</v>
      </c>
      <c r="B2423" s="12">
        <v>14</v>
      </c>
      <c r="C2423" s="14">
        <v>2385</v>
      </c>
    </row>
    <row r="2424" spans="1:3" x14ac:dyDescent="0.25">
      <c r="A2424" s="32" t="s">
        <v>490</v>
      </c>
      <c r="B2424" s="12">
        <v>14</v>
      </c>
      <c r="C2424" s="14">
        <v>2386</v>
      </c>
    </row>
    <row r="2425" spans="1:3" x14ac:dyDescent="0.25">
      <c r="A2425" s="32" t="s">
        <v>490</v>
      </c>
      <c r="B2425" s="12">
        <v>14</v>
      </c>
      <c r="C2425" s="14">
        <v>2387</v>
      </c>
    </row>
    <row r="2426" spans="1:3" x14ac:dyDescent="0.25">
      <c r="A2426" s="32" t="s">
        <v>490</v>
      </c>
      <c r="B2426" s="12">
        <v>14</v>
      </c>
      <c r="C2426" s="14">
        <v>2388</v>
      </c>
    </row>
    <row r="2427" spans="1:3" x14ac:dyDescent="0.25">
      <c r="A2427" s="32" t="s">
        <v>490</v>
      </c>
      <c r="B2427" s="12">
        <v>14</v>
      </c>
      <c r="C2427" s="14">
        <v>2389</v>
      </c>
    </row>
    <row r="2428" spans="1:3" x14ac:dyDescent="0.25">
      <c r="A2428" s="32" t="s">
        <v>497</v>
      </c>
      <c r="B2428" s="12">
        <v>14</v>
      </c>
      <c r="C2428" s="14">
        <v>2390</v>
      </c>
    </row>
    <row r="2429" spans="1:3" x14ac:dyDescent="0.25">
      <c r="A2429" s="32" t="s">
        <v>497</v>
      </c>
      <c r="B2429" s="12">
        <v>14</v>
      </c>
      <c r="C2429" s="14">
        <v>2391</v>
      </c>
    </row>
    <row r="2430" spans="1:3" x14ac:dyDescent="0.25">
      <c r="A2430" s="32" t="s">
        <v>497</v>
      </c>
      <c r="B2430" s="12">
        <v>14</v>
      </c>
      <c r="C2430" s="14">
        <v>2392</v>
      </c>
    </row>
    <row r="2431" spans="1:3" x14ac:dyDescent="0.25">
      <c r="A2431" s="32" t="s">
        <v>497</v>
      </c>
      <c r="B2431" s="12">
        <v>14</v>
      </c>
      <c r="C2431" s="14">
        <v>2393</v>
      </c>
    </row>
    <row r="2432" spans="1:3" x14ac:dyDescent="0.25">
      <c r="A2432" s="32" t="s">
        <v>497</v>
      </c>
      <c r="B2432" s="12">
        <v>14</v>
      </c>
      <c r="C2432" s="14">
        <v>2394</v>
      </c>
    </row>
    <row r="2433" spans="1:3" x14ac:dyDescent="0.25">
      <c r="A2433" s="32" t="s">
        <v>497</v>
      </c>
      <c r="B2433" s="12">
        <v>14</v>
      </c>
      <c r="C2433" s="14">
        <v>2395</v>
      </c>
    </row>
    <row r="2434" spans="1:3" x14ac:dyDescent="0.25">
      <c r="A2434" s="32" t="s">
        <v>498</v>
      </c>
      <c r="B2434" s="12">
        <v>14</v>
      </c>
      <c r="C2434" s="14">
        <v>2396</v>
      </c>
    </row>
    <row r="2435" spans="1:3" x14ac:dyDescent="0.25">
      <c r="A2435" s="32" t="s">
        <v>498</v>
      </c>
      <c r="B2435" s="12">
        <v>14</v>
      </c>
      <c r="C2435" s="14">
        <v>2397</v>
      </c>
    </row>
    <row r="2436" spans="1:3" x14ac:dyDescent="0.25">
      <c r="A2436" s="32" t="s">
        <v>498</v>
      </c>
      <c r="B2436" s="12">
        <v>14</v>
      </c>
      <c r="C2436" s="14">
        <v>2398</v>
      </c>
    </row>
    <row r="2437" spans="1:3" x14ac:dyDescent="0.25">
      <c r="A2437" s="32" t="s">
        <v>498</v>
      </c>
      <c r="B2437" s="12">
        <v>14</v>
      </c>
      <c r="C2437" s="14">
        <v>2399</v>
      </c>
    </row>
    <row r="2438" spans="1:3" x14ac:dyDescent="0.25">
      <c r="A2438" s="32" t="s">
        <v>498</v>
      </c>
      <c r="B2438" s="12">
        <v>14</v>
      </c>
      <c r="C2438" s="14">
        <v>2400</v>
      </c>
    </row>
    <row r="2439" spans="1:3" x14ac:dyDescent="0.25">
      <c r="A2439" s="32" t="s">
        <v>498</v>
      </c>
      <c r="B2439" s="12">
        <v>14</v>
      </c>
      <c r="C2439" s="14">
        <v>2401</v>
      </c>
    </row>
    <row r="2440" spans="1:3" x14ac:dyDescent="0.25">
      <c r="A2440" s="32" t="s">
        <v>481</v>
      </c>
      <c r="B2440" s="12">
        <v>14</v>
      </c>
      <c r="C2440" s="14">
        <v>2402</v>
      </c>
    </row>
    <row r="2441" spans="1:3" x14ac:dyDescent="0.25">
      <c r="A2441" s="32" t="s">
        <v>481</v>
      </c>
      <c r="B2441" s="12">
        <v>14</v>
      </c>
      <c r="C2441" s="14">
        <v>2403</v>
      </c>
    </row>
    <row r="2442" spans="1:3" x14ac:dyDescent="0.25">
      <c r="A2442" s="32" t="s">
        <v>499</v>
      </c>
      <c r="B2442" s="12">
        <v>14</v>
      </c>
      <c r="C2442" s="14">
        <v>2427</v>
      </c>
    </row>
    <row r="2443" spans="1:3" x14ac:dyDescent="0.25">
      <c r="A2443" s="32" t="s">
        <v>499</v>
      </c>
      <c r="B2443" s="12">
        <v>14</v>
      </c>
      <c r="C2443" s="14">
        <v>2428</v>
      </c>
    </row>
    <row r="2444" spans="1:3" x14ac:dyDescent="0.25">
      <c r="A2444" s="32" t="s">
        <v>499</v>
      </c>
      <c r="B2444" s="12">
        <v>14</v>
      </c>
      <c r="C2444" s="14">
        <v>2429</v>
      </c>
    </row>
    <row r="2445" spans="1:3" x14ac:dyDescent="0.25">
      <c r="A2445" s="32" t="s">
        <v>499</v>
      </c>
      <c r="B2445" s="12">
        <v>14</v>
      </c>
      <c r="C2445" s="14">
        <v>2430</v>
      </c>
    </row>
    <row r="2446" spans="1:3" x14ac:dyDescent="0.25">
      <c r="A2446" s="32" t="s">
        <v>500</v>
      </c>
      <c r="B2446" s="12">
        <v>14</v>
      </c>
      <c r="C2446" s="14">
        <v>2431</v>
      </c>
    </row>
    <row r="2447" spans="1:3" x14ac:dyDescent="0.25">
      <c r="A2447" s="32" t="s">
        <v>500</v>
      </c>
      <c r="B2447" s="12">
        <v>14</v>
      </c>
      <c r="C2447" s="14">
        <v>2432</v>
      </c>
    </row>
    <row r="2448" spans="1:3" x14ac:dyDescent="0.25">
      <c r="A2448" s="32" t="s">
        <v>500</v>
      </c>
      <c r="B2448" s="12">
        <v>14</v>
      </c>
      <c r="C2448" s="14">
        <v>2433</v>
      </c>
    </row>
    <row r="2449" spans="1:3" x14ac:dyDescent="0.25">
      <c r="A2449" s="32" t="s">
        <v>480</v>
      </c>
      <c r="B2449" s="12">
        <v>14</v>
      </c>
      <c r="C2449" s="14">
        <v>2517</v>
      </c>
    </row>
    <row r="2450" spans="1:3" x14ac:dyDescent="0.25">
      <c r="A2450" s="32" t="s">
        <v>491</v>
      </c>
      <c r="B2450" s="12">
        <v>14</v>
      </c>
      <c r="C2450" s="14">
        <v>2534</v>
      </c>
    </row>
    <row r="2451" spans="1:3" x14ac:dyDescent="0.25">
      <c r="A2451" s="32" t="s">
        <v>480</v>
      </c>
      <c r="B2451" s="12">
        <v>14</v>
      </c>
      <c r="C2451" s="14">
        <v>2551</v>
      </c>
    </row>
    <row r="2452" spans="1:3" x14ac:dyDescent="0.25">
      <c r="A2452" s="32" t="s">
        <v>456</v>
      </c>
      <c r="B2452" s="12">
        <v>14</v>
      </c>
      <c r="C2452" s="14">
        <v>2567</v>
      </c>
    </row>
    <row r="2453" spans="1:3" x14ac:dyDescent="0.25">
      <c r="A2453" s="32" t="s">
        <v>501</v>
      </c>
      <c r="B2453" s="12">
        <v>14</v>
      </c>
      <c r="C2453" s="14">
        <v>2587</v>
      </c>
    </row>
    <row r="2454" spans="1:3" x14ac:dyDescent="0.25">
      <c r="A2454" s="32" t="s">
        <v>501</v>
      </c>
      <c r="B2454" s="12">
        <v>14</v>
      </c>
      <c r="C2454" s="14">
        <v>2588</v>
      </c>
    </row>
    <row r="2455" spans="1:3" x14ac:dyDescent="0.25">
      <c r="A2455" s="32" t="s">
        <v>501</v>
      </c>
      <c r="B2455" s="12">
        <v>14</v>
      </c>
      <c r="C2455" s="14">
        <v>2589</v>
      </c>
    </row>
    <row r="2456" spans="1:3" x14ac:dyDescent="0.25">
      <c r="A2456" s="32" t="s">
        <v>502</v>
      </c>
      <c r="B2456" s="12">
        <v>14</v>
      </c>
      <c r="C2456" s="14">
        <v>2590</v>
      </c>
    </row>
    <row r="2457" spans="1:3" x14ac:dyDescent="0.25">
      <c r="A2457" s="32" t="s">
        <v>503</v>
      </c>
      <c r="B2457" s="12">
        <v>14</v>
      </c>
      <c r="C2457" s="14">
        <v>2599</v>
      </c>
    </row>
    <row r="2458" spans="1:3" x14ac:dyDescent="0.25">
      <c r="A2458" s="32" t="s">
        <v>504</v>
      </c>
      <c r="B2458" s="12">
        <v>15</v>
      </c>
      <c r="C2458" s="14">
        <v>577</v>
      </c>
    </row>
    <row r="2459" spans="1:3" x14ac:dyDescent="0.25">
      <c r="A2459" s="32" t="s">
        <v>41</v>
      </c>
      <c r="B2459" s="12">
        <v>15</v>
      </c>
      <c r="C2459" s="14">
        <v>2214</v>
      </c>
    </row>
    <row r="2460" spans="1:3" x14ac:dyDescent="0.25">
      <c r="A2460" s="32" t="s">
        <v>505</v>
      </c>
      <c r="B2460" s="12">
        <v>15</v>
      </c>
      <c r="C2460" s="14">
        <v>2215</v>
      </c>
    </row>
    <row r="2461" spans="1:3" x14ac:dyDescent="0.25">
      <c r="A2461" s="32" t="s">
        <v>505</v>
      </c>
      <c r="B2461" s="12">
        <v>15</v>
      </c>
      <c r="C2461" s="14">
        <v>2216</v>
      </c>
    </row>
    <row r="2462" spans="1:3" x14ac:dyDescent="0.25">
      <c r="A2462" s="32" t="s">
        <v>505</v>
      </c>
      <c r="B2462" s="12">
        <v>15</v>
      </c>
      <c r="C2462" s="14">
        <v>2217</v>
      </c>
    </row>
    <row r="2463" spans="1:3" x14ac:dyDescent="0.25">
      <c r="A2463" s="32" t="s">
        <v>505</v>
      </c>
      <c r="B2463" s="12">
        <v>15</v>
      </c>
      <c r="C2463" s="14">
        <v>2218</v>
      </c>
    </row>
    <row r="2464" spans="1:3" x14ac:dyDescent="0.25">
      <c r="A2464" s="32" t="s">
        <v>505</v>
      </c>
      <c r="B2464" s="12">
        <v>15</v>
      </c>
      <c r="C2464" s="14">
        <v>2219</v>
      </c>
    </row>
    <row r="2465" spans="1:3" x14ac:dyDescent="0.25">
      <c r="A2465" s="32" t="s">
        <v>505</v>
      </c>
      <c r="B2465" s="12">
        <v>15</v>
      </c>
      <c r="C2465" s="14">
        <v>2220</v>
      </c>
    </row>
    <row r="2466" spans="1:3" x14ac:dyDescent="0.25">
      <c r="A2466" s="32" t="s">
        <v>506</v>
      </c>
      <c r="B2466" s="12">
        <v>15</v>
      </c>
      <c r="C2466" s="14">
        <v>2221</v>
      </c>
    </row>
    <row r="2467" spans="1:3" x14ac:dyDescent="0.25">
      <c r="A2467" s="32" t="s">
        <v>506</v>
      </c>
      <c r="B2467" s="12">
        <v>15</v>
      </c>
      <c r="C2467" s="14">
        <v>2222</v>
      </c>
    </row>
    <row r="2468" spans="1:3" x14ac:dyDescent="0.25">
      <c r="A2468" s="32" t="s">
        <v>506</v>
      </c>
      <c r="B2468" s="12">
        <v>15</v>
      </c>
      <c r="C2468" s="14">
        <v>2223</v>
      </c>
    </row>
    <row r="2469" spans="1:3" x14ac:dyDescent="0.25">
      <c r="A2469" s="32" t="s">
        <v>506</v>
      </c>
      <c r="B2469" s="12">
        <v>15</v>
      </c>
      <c r="C2469" s="14">
        <v>2224</v>
      </c>
    </row>
    <row r="2470" spans="1:3" x14ac:dyDescent="0.25">
      <c r="A2470" s="32" t="s">
        <v>507</v>
      </c>
      <c r="B2470" s="12">
        <v>15</v>
      </c>
      <c r="C2470" s="14">
        <v>2225</v>
      </c>
    </row>
    <row r="2471" spans="1:3" x14ac:dyDescent="0.25">
      <c r="A2471" s="32" t="s">
        <v>507</v>
      </c>
      <c r="B2471" s="12">
        <v>15</v>
      </c>
      <c r="C2471" s="14">
        <v>2226</v>
      </c>
    </row>
    <row r="2472" spans="1:3" x14ac:dyDescent="0.25">
      <c r="A2472" s="32" t="s">
        <v>507</v>
      </c>
      <c r="B2472" s="12">
        <v>15</v>
      </c>
      <c r="C2472" s="14">
        <v>2227</v>
      </c>
    </row>
    <row r="2473" spans="1:3" x14ac:dyDescent="0.25">
      <c r="A2473" s="32" t="s">
        <v>507</v>
      </c>
      <c r="B2473" s="12">
        <v>15</v>
      </c>
      <c r="C2473" s="14">
        <v>2228</v>
      </c>
    </row>
    <row r="2474" spans="1:3" x14ac:dyDescent="0.25">
      <c r="A2474" s="32" t="s">
        <v>507</v>
      </c>
      <c r="B2474" s="12">
        <v>15</v>
      </c>
      <c r="C2474" s="14">
        <v>2229</v>
      </c>
    </row>
    <row r="2475" spans="1:3" x14ac:dyDescent="0.25">
      <c r="A2475" s="32" t="s">
        <v>508</v>
      </c>
      <c r="B2475" s="12">
        <v>15</v>
      </c>
      <c r="C2475" s="14">
        <v>2230</v>
      </c>
    </row>
    <row r="2476" spans="1:3" x14ac:dyDescent="0.25">
      <c r="A2476" s="32" t="s">
        <v>508</v>
      </c>
      <c r="B2476" s="12">
        <v>15</v>
      </c>
      <c r="C2476" s="14">
        <v>2231</v>
      </c>
    </row>
    <row r="2477" spans="1:3" x14ac:dyDescent="0.25">
      <c r="A2477" s="32" t="s">
        <v>508</v>
      </c>
      <c r="B2477" s="12">
        <v>15</v>
      </c>
      <c r="C2477" s="14">
        <v>2232</v>
      </c>
    </row>
    <row r="2478" spans="1:3" x14ac:dyDescent="0.25">
      <c r="A2478" s="32" t="s">
        <v>508</v>
      </c>
      <c r="B2478" s="12">
        <v>15</v>
      </c>
      <c r="C2478" s="14">
        <v>2233</v>
      </c>
    </row>
    <row r="2479" spans="1:3" x14ac:dyDescent="0.25">
      <c r="A2479" s="32" t="s">
        <v>508</v>
      </c>
      <c r="B2479" s="12">
        <v>15</v>
      </c>
      <c r="C2479" s="14">
        <v>2234</v>
      </c>
    </row>
    <row r="2480" spans="1:3" x14ac:dyDescent="0.25">
      <c r="A2480" s="32" t="s">
        <v>508</v>
      </c>
      <c r="B2480" s="12">
        <v>15</v>
      </c>
      <c r="C2480" s="14">
        <v>2235</v>
      </c>
    </row>
    <row r="2481" spans="1:3" x14ac:dyDescent="0.25">
      <c r="A2481" s="32" t="s">
        <v>508</v>
      </c>
      <c r="B2481" s="12">
        <v>15</v>
      </c>
      <c r="C2481" s="14">
        <v>2237</v>
      </c>
    </row>
    <row r="2482" spans="1:3" x14ac:dyDescent="0.25">
      <c r="A2482" s="32" t="s">
        <v>508</v>
      </c>
      <c r="B2482" s="12">
        <v>15</v>
      </c>
      <c r="C2482" s="14">
        <v>2238</v>
      </c>
    </row>
    <row r="2483" spans="1:3" x14ac:dyDescent="0.25">
      <c r="A2483" s="32" t="s">
        <v>509</v>
      </c>
      <c r="B2483" s="12">
        <v>15</v>
      </c>
      <c r="C2483" s="14">
        <v>2239</v>
      </c>
    </row>
    <row r="2484" spans="1:3" x14ac:dyDescent="0.25">
      <c r="A2484" s="32" t="s">
        <v>509</v>
      </c>
      <c r="B2484" s="12">
        <v>15</v>
      </c>
      <c r="C2484" s="14">
        <v>2240</v>
      </c>
    </row>
    <row r="2485" spans="1:3" x14ac:dyDescent="0.25">
      <c r="A2485" s="32" t="s">
        <v>509</v>
      </c>
      <c r="B2485" s="12">
        <v>15</v>
      </c>
      <c r="C2485" s="14">
        <v>2241</v>
      </c>
    </row>
    <row r="2486" spans="1:3" x14ac:dyDescent="0.25">
      <c r="A2486" s="32" t="s">
        <v>509</v>
      </c>
      <c r="B2486" s="12">
        <v>15</v>
      </c>
      <c r="C2486" s="14">
        <v>2242</v>
      </c>
    </row>
    <row r="2487" spans="1:3" x14ac:dyDescent="0.25">
      <c r="A2487" s="32" t="s">
        <v>509</v>
      </c>
      <c r="B2487" s="12">
        <v>15</v>
      </c>
      <c r="C2487" s="14">
        <v>2243</v>
      </c>
    </row>
    <row r="2488" spans="1:3" x14ac:dyDescent="0.25">
      <c r="A2488" s="32" t="s">
        <v>509</v>
      </c>
      <c r="B2488" s="12">
        <v>15</v>
      </c>
      <c r="C2488" s="14">
        <v>2244</v>
      </c>
    </row>
    <row r="2489" spans="1:3" x14ac:dyDescent="0.25">
      <c r="A2489" s="32" t="s">
        <v>506</v>
      </c>
      <c r="B2489" s="12">
        <v>15</v>
      </c>
      <c r="C2489" s="14">
        <v>2245</v>
      </c>
    </row>
    <row r="2490" spans="1:3" x14ac:dyDescent="0.25">
      <c r="A2490" s="32" t="s">
        <v>510</v>
      </c>
      <c r="B2490" s="12">
        <v>15</v>
      </c>
      <c r="C2490" s="14">
        <v>2336</v>
      </c>
    </row>
    <row r="2491" spans="1:3" x14ac:dyDescent="0.25">
      <c r="A2491" s="32" t="s">
        <v>510</v>
      </c>
      <c r="B2491" s="12">
        <v>15</v>
      </c>
      <c r="C2491" s="14">
        <v>2337</v>
      </c>
    </row>
    <row r="2492" spans="1:3" x14ac:dyDescent="0.25">
      <c r="A2492" s="32" t="s">
        <v>510</v>
      </c>
      <c r="B2492" s="12">
        <v>15</v>
      </c>
      <c r="C2492" s="14">
        <v>2338</v>
      </c>
    </row>
    <row r="2493" spans="1:3" x14ac:dyDescent="0.25">
      <c r="A2493" s="32" t="s">
        <v>510</v>
      </c>
      <c r="B2493" s="12">
        <v>15</v>
      </c>
      <c r="C2493" s="14">
        <v>2339</v>
      </c>
    </row>
    <row r="2494" spans="1:3" x14ac:dyDescent="0.25">
      <c r="A2494" s="32" t="s">
        <v>41</v>
      </c>
      <c r="B2494" s="12">
        <v>15</v>
      </c>
      <c r="C2494" s="14">
        <v>2353</v>
      </c>
    </row>
    <row r="2495" spans="1:3" x14ac:dyDescent="0.25">
      <c r="A2495" s="32" t="s">
        <v>511</v>
      </c>
      <c r="B2495" s="12">
        <v>15</v>
      </c>
      <c r="C2495" s="14">
        <v>2359</v>
      </c>
    </row>
    <row r="2496" spans="1:3" x14ac:dyDescent="0.25">
      <c r="A2496" s="32" t="s">
        <v>511</v>
      </c>
      <c r="B2496" s="12">
        <v>15</v>
      </c>
      <c r="C2496" s="14">
        <v>2360</v>
      </c>
    </row>
    <row r="2497" spans="1:3" x14ac:dyDescent="0.25">
      <c r="A2497" s="32" t="s">
        <v>511</v>
      </c>
      <c r="B2497" s="12">
        <v>15</v>
      </c>
      <c r="C2497" s="14">
        <v>2361</v>
      </c>
    </row>
    <row r="2498" spans="1:3" x14ac:dyDescent="0.25">
      <c r="A2498" s="32" t="s">
        <v>511</v>
      </c>
      <c r="B2498" s="12">
        <v>15</v>
      </c>
      <c r="C2498" s="14">
        <v>2362</v>
      </c>
    </row>
    <row r="2499" spans="1:3" x14ac:dyDescent="0.25">
      <c r="A2499" s="32" t="s">
        <v>511</v>
      </c>
      <c r="B2499" s="12">
        <v>15</v>
      </c>
      <c r="C2499" s="14">
        <v>2363</v>
      </c>
    </row>
    <row r="2500" spans="1:3" x14ac:dyDescent="0.25">
      <c r="A2500" s="32" t="s">
        <v>511</v>
      </c>
      <c r="B2500" s="12">
        <v>15</v>
      </c>
      <c r="C2500" s="14">
        <v>2364</v>
      </c>
    </row>
    <row r="2501" spans="1:3" x14ac:dyDescent="0.25">
      <c r="A2501" s="32" t="s">
        <v>492</v>
      </c>
      <c r="B2501" s="12">
        <v>15</v>
      </c>
      <c r="C2501" s="14">
        <v>2365</v>
      </c>
    </row>
    <row r="2502" spans="1:3" x14ac:dyDescent="0.25">
      <c r="A2502" s="32" t="s">
        <v>512</v>
      </c>
      <c r="B2502" s="12">
        <v>15</v>
      </c>
      <c r="C2502" s="14">
        <v>2404</v>
      </c>
    </row>
    <row r="2503" spans="1:3" x14ac:dyDescent="0.25">
      <c r="A2503" s="32" t="s">
        <v>513</v>
      </c>
      <c r="B2503" s="12">
        <v>15</v>
      </c>
      <c r="C2503" s="14">
        <v>2405</v>
      </c>
    </row>
    <row r="2504" spans="1:3" x14ac:dyDescent="0.25">
      <c r="A2504" s="32" t="s">
        <v>481</v>
      </c>
      <c r="B2504" s="12">
        <v>15</v>
      </c>
      <c r="C2504" s="14">
        <v>2406</v>
      </c>
    </row>
    <row r="2505" spans="1:3" x14ac:dyDescent="0.25">
      <c r="A2505" s="32" t="s">
        <v>481</v>
      </c>
      <c r="B2505" s="12">
        <v>15</v>
      </c>
      <c r="C2505" s="14">
        <v>2407</v>
      </c>
    </row>
    <row r="2506" spans="1:3" x14ac:dyDescent="0.25">
      <c r="A2506" s="32" t="s">
        <v>514</v>
      </c>
      <c r="B2506" s="12">
        <v>15</v>
      </c>
      <c r="C2506" s="14">
        <v>2408</v>
      </c>
    </row>
    <row r="2507" spans="1:3" x14ac:dyDescent="0.25">
      <c r="A2507" s="32" t="s">
        <v>514</v>
      </c>
      <c r="B2507" s="12">
        <v>15</v>
      </c>
      <c r="C2507" s="14">
        <v>2409</v>
      </c>
    </row>
    <row r="2508" spans="1:3" x14ac:dyDescent="0.25">
      <c r="A2508" s="32" t="s">
        <v>514</v>
      </c>
      <c r="B2508" s="12">
        <v>15</v>
      </c>
      <c r="C2508" s="14">
        <v>2410</v>
      </c>
    </row>
    <row r="2509" spans="1:3" x14ac:dyDescent="0.25">
      <c r="A2509" s="32" t="s">
        <v>514</v>
      </c>
      <c r="B2509" s="12">
        <v>15</v>
      </c>
      <c r="C2509" s="14">
        <v>2411</v>
      </c>
    </row>
    <row r="2510" spans="1:3" x14ac:dyDescent="0.25">
      <c r="A2510" s="32" t="s">
        <v>514</v>
      </c>
      <c r="B2510" s="12">
        <v>15</v>
      </c>
      <c r="C2510" s="14">
        <v>2412</v>
      </c>
    </row>
    <row r="2511" spans="1:3" x14ac:dyDescent="0.25">
      <c r="A2511" s="32" t="s">
        <v>515</v>
      </c>
      <c r="B2511" s="12">
        <v>15</v>
      </c>
      <c r="C2511" s="14">
        <v>2413</v>
      </c>
    </row>
    <row r="2512" spans="1:3" x14ac:dyDescent="0.25">
      <c r="A2512" s="32" t="s">
        <v>515</v>
      </c>
      <c r="B2512" s="12">
        <v>15</v>
      </c>
      <c r="C2512" s="14">
        <v>2414</v>
      </c>
    </row>
    <row r="2513" spans="1:3" x14ac:dyDescent="0.25">
      <c r="A2513" s="32" t="s">
        <v>515</v>
      </c>
      <c r="B2513" s="12">
        <v>15</v>
      </c>
      <c r="C2513" s="14">
        <v>2415</v>
      </c>
    </row>
    <row r="2514" spans="1:3" x14ac:dyDescent="0.25">
      <c r="A2514" s="32" t="s">
        <v>515</v>
      </c>
      <c r="B2514" s="12">
        <v>15</v>
      </c>
      <c r="C2514" s="14">
        <v>2416</v>
      </c>
    </row>
    <row r="2515" spans="1:3" x14ac:dyDescent="0.25">
      <c r="A2515" s="32" t="s">
        <v>515</v>
      </c>
      <c r="B2515" s="12">
        <v>15</v>
      </c>
      <c r="C2515" s="14">
        <v>2417</v>
      </c>
    </row>
    <row r="2516" spans="1:3" x14ac:dyDescent="0.25">
      <c r="A2516" s="32" t="s">
        <v>516</v>
      </c>
      <c r="B2516" s="12">
        <v>15</v>
      </c>
      <c r="C2516" s="14">
        <v>2418</v>
      </c>
    </row>
    <row r="2517" spans="1:3" x14ac:dyDescent="0.25">
      <c r="A2517" s="32" t="s">
        <v>516</v>
      </c>
      <c r="B2517" s="12">
        <v>15</v>
      </c>
      <c r="C2517" s="14">
        <v>2419</v>
      </c>
    </row>
    <row r="2518" spans="1:3" x14ac:dyDescent="0.25">
      <c r="A2518" s="32" t="s">
        <v>516</v>
      </c>
      <c r="B2518" s="12">
        <v>15</v>
      </c>
      <c r="C2518" s="14">
        <v>2420</v>
      </c>
    </row>
    <row r="2519" spans="1:3" x14ac:dyDescent="0.25">
      <c r="A2519" s="32" t="s">
        <v>516</v>
      </c>
      <c r="B2519" s="12">
        <v>15</v>
      </c>
      <c r="C2519" s="14">
        <v>2421</v>
      </c>
    </row>
    <row r="2520" spans="1:3" x14ac:dyDescent="0.25">
      <c r="A2520" s="32" t="s">
        <v>516</v>
      </c>
      <c r="B2520" s="12">
        <v>15</v>
      </c>
      <c r="C2520" s="14">
        <v>2422</v>
      </c>
    </row>
    <row r="2521" spans="1:3" x14ac:dyDescent="0.25">
      <c r="A2521" s="32" t="s">
        <v>516</v>
      </c>
      <c r="B2521" s="12">
        <v>15</v>
      </c>
      <c r="C2521" s="14">
        <v>2423</v>
      </c>
    </row>
    <row r="2522" spans="1:3" x14ac:dyDescent="0.25">
      <c r="A2522" s="32" t="s">
        <v>516</v>
      </c>
      <c r="B2522" s="12">
        <v>15</v>
      </c>
      <c r="C2522" s="14">
        <v>2424</v>
      </c>
    </row>
    <row r="2523" spans="1:3" x14ac:dyDescent="0.25">
      <c r="A2523" s="32" t="s">
        <v>517</v>
      </c>
      <c r="B2523" s="12">
        <v>15</v>
      </c>
      <c r="C2523" s="14">
        <v>2425</v>
      </c>
    </row>
    <row r="2524" spans="1:3" x14ac:dyDescent="0.25">
      <c r="A2524" s="32" t="s">
        <v>517</v>
      </c>
      <c r="B2524" s="12">
        <v>15</v>
      </c>
      <c r="C2524" s="14">
        <v>2426</v>
      </c>
    </row>
    <row r="2525" spans="1:3" x14ac:dyDescent="0.25">
      <c r="A2525" s="32" t="s">
        <v>518</v>
      </c>
      <c r="B2525" s="12">
        <v>15</v>
      </c>
      <c r="C2525" s="14">
        <v>2434</v>
      </c>
    </row>
    <row r="2526" spans="1:3" x14ac:dyDescent="0.25">
      <c r="A2526" s="32" t="s">
        <v>518</v>
      </c>
      <c r="B2526" s="12">
        <v>15</v>
      </c>
      <c r="C2526" s="14">
        <v>2435</v>
      </c>
    </row>
    <row r="2527" spans="1:3" x14ac:dyDescent="0.25">
      <c r="A2527" s="32" t="s">
        <v>518</v>
      </c>
      <c r="B2527" s="12">
        <v>15</v>
      </c>
      <c r="C2527" s="14">
        <v>2436</v>
      </c>
    </row>
    <row r="2528" spans="1:3" x14ac:dyDescent="0.25">
      <c r="A2528" s="32" t="s">
        <v>518</v>
      </c>
      <c r="B2528" s="12">
        <v>15</v>
      </c>
      <c r="C2528" s="14">
        <v>2437</v>
      </c>
    </row>
    <row r="2529" spans="1:3" x14ac:dyDescent="0.25">
      <c r="A2529" s="32" t="s">
        <v>518</v>
      </c>
      <c r="B2529" s="12">
        <v>15</v>
      </c>
      <c r="C2529" s="14">
        <v>2438</v>
      </c>
    </row>
    <row r="2530" spans="1:3" x14ac:dyDescent="0.25">
      <c r="A2530" s="32" t="s">
        <v>519</v>
      </c>
      <c r="B2530" s="12">
        <v>15</v>
      </c>
      <c r="C2530" s="14">
        <v>2439</v>
      </c>
    </row>
    <row r="2531" spans="1:3" x14ac:dyDescent="0.25">
      <c r="A2531" s="32" t="s">
        <v>519</v>
      </c>
      <c r="B2531" s="12">
        <v>15</v>
      </c>
      <c r="C2531" s="14">
        <v>2440</v>
      </c>
    </row>
    <row r="2532" spans="1:3" x14ac:dyDescent="0.25">
      <c r="A2532" s="32" t="s">
        <v>519</v>
      </c>
      <c r="B2532" s="12">
        <v>15</v>
      </c>
      <c r="C2532" s="14">
        <v>2441</v>
      </c>
    </row>
    <row r="2533" spans="1:3" x14ac:dyDescent="0.25">
      <c r="A2533" s="32" t="s">
        <v>519</v>
      </c>
      <c r="B2533" s="12">
        <v>15</v>
      </c>
      <c r="C2533" s="14">
        <v>2442</v>
      </c>
    </row>
    <row r="2534" spans="1:3" x14ac:dyDescent="0.25">
      <c r="A2534" s="32" t="s">
        <v>519</v>
      </c>
      <c r="B2534" s="12">
        <v>15</v>
      </c>
      <c r="C2534" s="14">
        <v>2443</v>
      </c>
    </row>
    <row r="2535" spans="1:3" x14ac:dyDescent="0.25">
      <c r="A2535" s="32" t="s">
        <v>520</v>
      </c>
      <c r="B2535" s="12">
        <v>15</v>
      </c>
      <c r="C2535" s="14">
        <v>2444</v>
      </c>
    </row>
    <row r="2536" spans="1:3" x14ac:dyDescent="0.25">
      <c r="A2536" s="32" t="s">
        <v>520</v>
      </c>
      <c r="B2536" s="12">
        <v>15</v>
      </c>
      <c r="C2536" s="14">
        <v>2445</v>
      </c>
    </row>
    <row r="2537" spans="1:3" x14ac:dyDescent="0.25">
      <c r="A2537" s="32" t="s">
        <v>520</v>
      </c>
      <c r="B2537" s="12">
        <v>15</v>
      </c>
      <c r="C2537" s="14">
        <v>2446</v>
      </c>
    </row>
    <row r="2538" spans="1:3" x14ac:dyDescent="0.25">
      <c r="A2538" s="32" t="s">
        <v>520</v>
      </c>
      <c r="B2538" s="12">
        <v>15</v>
      </c>
      <c r="C2538" s="14">
        <v>2447</v>
      </c>
    </row>
    <row r="2539" spans="1:3" x14ac:dyDescent="0.25">
      <c r="A2539" s="32" t="s">
        <v>520</v>
      </c>
      <c r="B2539" s="12">
        <v>15</v>
      </c>
      <c r="C2539" s="14">
        <v>2448</v>
      </c>
    </row>
    <row r="2540" spans="1:3" x14ac:dyDescent="0.25">
      <c r="A2540" s="32" t="s">
        <v>520</v>
      </c>
      <c r="B2540" s="12">
        <v>15</v>
      </c>
      <c r="C2540" s="14">
        <v>2449</v>
      </c>
    </row>
    <row r="2541" spans="1:3" x14ac:dyDescent="0.25">
      <c r="A2541" s="32" t="s">
        <v>521</v>
      </c>
      <c r="B2541" s="12">
        <v>15</v>
      </c>
      <c r="C2541" s="14">
        <v>2450</v>
      </c>
    </row>
    <row r="2542" spans="1:3" x14ac:dyDescent="0.25">
      <c r="A2542" s="32" t="s">
        <v>521</v>
      </c>
      <c r="B2542" s="12">
        <v>15</v>
      </c>
      <c r="C2542" s="14">
        <v>2451</v>
      </c>
    </row>
    <row r="2543" spans="1:3" x14ac:dyDescent="0.25">
      <c r="A2543" s="32" t="s">
        <v>521</v>
      </c>
      <c r="B2543" s="12">
        <v>15</v>
      </c>
      <c r="C2543" s="14">
        <v>2452</v>
      </c>
    </row>
    <row r="2544" spans="1:3" x14ac:dyDescent="0.25">
      <c r="A2544" s="32" t="s">
        <v>522</v>
      </c>
      <c r="B2544" s="12">
        <v>15</v>
      </c>
      <c r="C2544" s="14">
        <v>2453</v>
      </c>
    </row>
    <row r="2545" spans="1:3" x14ac:dyDescent="0.25">
      <c r="A2545" s="32" t="s">
        <v>522</v>
      </c>
      <c r="B2545" s="12">
        <v>15</v>
      </c>
      <c r="C2545" s="14">
        <v>2454</v>
      </c>
    </row>
    <row r="2546" spans="1:3" x14ac:dyDescent="0.25">
      <c r="A2546" s="32" t="s">
        <v>522</v>
      </c>
      <c r="B2546" s="12">
        <v>15</v>
      </c>
      <c r="C2546" s="14">
        <v>2455</v>
      </c>
    </row>
    <row r="2547" spans="1:3" x14ac:dyDescent="0.25">
      <c r="A2547" s="32" t="s">
        <v>522</v>
      </c>
      <c r="B2547" s="12">
        <v>15</v>
      </c>
      <c r="C2547" s="14">
        <v>2456</v>
      </c>
    </row>
    <row r="2548" spans="1:3" x14ac:dyDescent="0.25">
      <c r="A2548" s="32" t="s">
        <v>523</v>
      </c>
      <c r="B2548" s="12">
        <v>15</v>
      </c>
      <c r="C2548" s="14">
        <v>2457</v>
      </c>
    </row>
    <row r="2549" spans="1:3" x14ac:dyDescent="0.25">
      <c r="A2549" s="32" t="s">
        <v>523</v>
      </c>
      <c r="B2549" s="12">
        <v>15</v>
      </c>
      <c r="C2549" s="14">
        <v>2458</v>
      </c>
    </row>
    <row r="2550" spans="1:3" x14ac:dyDescent="0.25">
      <c r="A2550" s="32" t="s">
        <v>523</v>
      </c>
      <c r="B2550" s="12">
        <v>15</v>
      </c>
      <c r="C2550" s="14">
        <v>2459</v>
      </c>
    </row>
    <row r="2551" spans="1:3" x14ac:dyDescent="0.25">
      <c r="A2551" s="32" t="s">
        <v>523</v>
      </c>
      <c r="B2551" s="12">
        <v>15</v>
      </c>
      <c r="C2551" s="14">
        <v>2460</v>
      </c>
    </row>
    <row r="2552" spans="1:3" x14ac:dyDescent="0.25">
      <c r="A2552" s="32" t="s">
        <v>523</v>
      </c>
      <c r="B2552" s="12">
        <v>15</v>
      </c>
      <c r="C2552" s="14">
        <v>2461</v>
      </c>
    </row>
    <row r="2553" spans="1:3" x14ac:dyDescent="0.25">
      <c r="A2553" s="32" t="s">
        <v>523</v>
      </c>
      <c r="B2553" s="12">
        <v>15</v>
      </c>
      <c r="C2553" s="14">
        <v>2462</v>
      </c>
    </row>
    <row r="2554" spans="1:3" x14ac:dyDescent="0.25">
      <c r="A2554" s="32" t="s">
        <v>510</v>
      </c>
      <c r="B2554" s="12">
        <v>15</v>
      </c>
      <c r="C2554" s="14">
        <v>2463</v>
      </c>
    </row>
    <row r="2555" spans="1:3" x14ac:dyDescent="0.25">
      <c r="A2555" s="32" t="s">
        <v>510</v>
      </c>
      <c r="B2555" s="12">
        <v>15</v>
      </c>
      <c r="C2555" s="14">
        <v>2464</v>
      </c>
    </row>
    <row r="2556" spans="1:3" x14ac:dyDescent="0.25">
      <c r="A2556" s="32" t="s">
        <v>512</v>
      </c>
      <c r="B2556" s="12">
        <v>15</v>
      </c>
      <c r="C2556" s="14">
        <v>2465</v>
      </c>
    </row>
    <row r="2557" spans="1:3" x14ac:dyDescent="0.25">
      <c r="A2557" s="32" t="s">
        <v>512</v>
      </c>
      <c r="B2557" s="12">
        <v>15</v>
      </c>
      <c r="C2557" s="14">
        <v>2466</v>
      </c>
    </row>
    <row r="2558" spans="1:3" x14ac:dyDescent="0.25">
      <c r="A2558" s="32" t="s">
        <v>512</v>
      </c>
      <c r="B2558" s="12">
        <v>15</v>
      </c>
      <c r="C2558" s="14">
        <v>2467</v>
      </c>
    </row>
    <row r="2559" spans="1:3" x14ac:dyDescent="0.25">
      <c r="A2559" s="32" t="s">
        <v>524</v>
      </c>
      <c r="B2559" s="12">
        <v>15</v>
      </c>
      <c r="C2559" s="14">
        <v>2468</v>
      </c>
    </row>
    <row r="2560" spans="1:3" x14ac:dyDescent="0.25">
      <c r="A2560" s="32" t="s">
        <v>512</v>
      </c>
      <c r="B2560" s="12">
        <v>15</v>
      </c>
      <c r="C2560" s="14">
        <v>2469</v>
      </c>
    </row>
    <row r="2561" spans="1:3" x14ac:dyDescent="0.25">
      <c r="A2561" s="32" t="s">
        <v>524</v>
      </c>
      <c r="B2561" s="12">
        <v>15</v>
      </c>
      <c r="C2561" s="14">
        <v>2470</v>
      </c>
    </row>
    <row r="2562" spans="1:3" x14ac:dyDescent="0.25">
      <c r="A2562" s="32" t="s">
        <v>524</v>
      </c>
      <c r="B2562" s="12">
        <v>15</v>
      </c>
      <c r="C2562" s="14">
        <v>2471</v>
      </c>
    </row>
    <row r="2563" spans="1:3" x14ac:dyDescent="0.25">
      <c r="A2563" s="32" t="s">
        <v>524</v>
      </c>
      <c r="B2563" s="12">
        <v>15</v>
      </c>
      <c r="C2563" s="14">
        <v>2472</v>
      </c>
    </row>
    <row r="2564" spans="1:3" x14ac:dyDescent="0.25">
      <c r="A2564" s="32" t="s">
        <v>524</v>
      </c>
      <c r="B2564" s="12">
        <v>15</v>
      </c>
      <c r="C2564" s="14">
        <v>2473</v>
      </c>
    </row>
    <row r="2565" spans="1:3" x14ac:dyDescent="0.25">
      <c r="A2565" s="32" t="s">
        <v>524</v>
      </c>
      <c r="B2565" s="12">
        <v>15</v>
      </c>
      <c r="C2565" s="14">
        <v>2474</v>
      </c>
    </row>
    <row r="2566" spans="1:3" x14ac:dyDescent="0.25">
      <c r="A2566" s="32" t="s">
        <v>513</v>
      </c>
      <c r="B2566" s="12">
        <v>15</v>
      </c>
      <c r="C2566" s="14">
        <v>2475</v>
      </c>
    </row>
    <row r="2567" spans="1:3" x14ac:dyDescent="0.25">
      <c r="A2567" s="32" t="s">
        <v>513</v>
      </c>
      <c r="B2567" s="12">
        <v>15</v>
      </c>
      <c r="C2567" s="14">
        <v>2476</v>
      </c>
    </row>
    <row r="2568" spans="1:3" x14ac:dyDescent="0.25">
      <c r="A2568" s="32" t="s">
        <v>513</v>
      </c>
      <c r="B2568" s="12">
        <v>15</v>
      </c>
      <c r="C2568" s="14">
        <v>2477</v>
      </c>
    </row>
    <row r="2569" spans="1:3" x14ac:dyDescent="0.25">
      <c r="A2569" s="32" t="s">
        <v>525</v>
      </c>
      <c r="B2569" s="12">
        <v>15</v>
      </c>
      <c r="C2569" s="14">
        <v>2478</v>
      </c>
    </row>
    <row r="2570" spans="1:3" x14ac:dyDescent="0.25">
      <c r="A2570" s="32" t="s">
        <v>526</v>
      </c>
      <c r="B2570" s="12">
        <v>15</v>
      </c>
      <c r="C2570" s="14">
        <v>2479</v>
      </c>
    </row>
    <row r="2571" spans="1:3" x14ac:dyDescent="0.25">
      <c r="A2571" s="32" t="s">
        <v>526</v>
      </c>
      <c r="B2571" s="12">
        <v>15</v>
      </c>
      <c r="C2571" s="14">
        <v>2480</v>
      </c>
    </row>
    <row r="2572" spans="1:3" x14ac:dyDescent="0.25">
      <c r="A2572" s="32" t="s">
        <v>526</v>
      </c>
      <c r="B2572" s="12">
        <v>15</v>
      </c>
      <c r="C2572" s="14">
        <v>2481</v>
      </c>
    </row>
    <row r="2573" spans="1:3" x14ac:dyDescent="0.25">
      <c r="A2573" s="32" t="s">
        <v>526</v>
      </c>
      <c r="B2573" s="12">
        <v>15</v>
      </c>
      <c r="C2573" s="14">
        <v>2482</v>
      </c>
    </row>
    <row r="2574" spans="1:3" x14ac:dyDescent="0.25">
      <c r="A2574" s="32" t="s">
        <v>526</v>
      </c>
      <c r="B2574" s="12">
        <v>15</v>
      </c>
      <c r="C2574" s="14">
        <v>2483</v>
      </c>
    </row>
    <row r="2575" spans="1:3" x14ac:dyDescent="0.25">
      <c r="A2575" s="32" t="s">
        <v>526</v>
      </c>
      <c r="B2575" s="12">
        <v>15</v>
      </c>
      <c r="C2575" s="14">
        <v>2484</v>
      </c>
    </row>
    <row r="2576" spans="1:3" x14ac:dyDescent="0.25">
      <c r="A2576" s="32" t="s">
        <v>527</v>
      </c>
      <c r="B2576" s="12">
        <v>15</v>
      </c>
      <c r="C2576" s="14">
        <v>2485</v>
      </c>
    </row>
    <row r="2577" spans="1:3" x14ac:dyDescent="0.25">
      <c r="A2577" s="32" t="s">
        <v>527</v>
      </c>
      <c r="B2577" s="12">
        <v>15</v>
      </c>
      <c r="C2577" s="14">
        <v>2486</v>
      </c>
    </row>
    <row r="2578" spans="1:3" x14ac:dyDescent="0.25">
      <c r="A2578" s="32" t="s">
        <v>527</v>
      </c>
      <c r="B2578" s="12">
        <v>15</v>
      </c>
      <c r="C2578" s="14">
        <v>2487</v>
      </c>
    </row>
    <row r="2579" spans="1:3" x14ac:dyDescent="0.25">
      <c r="A2579" s="32" t="s">
        <v>527</v>
      </c>
      <c r="B2579" s="12">
        <v>15</v>
      </c>
      <c r="C2579" s="14">
        <v>2488</v>
      </c>
    </row>
    <row r="2580" spans="1:3" x14ac:dyDescent="0.25">
      <c r="A2580" s="32" t="s">
        <v>527</v>
      </c>
      <c r="B2580" s="12">
        <v>15</v>
      </c>
      <c r="C2580" s="14">
        <v>2489</v>
      </c>
    </row>
    <row r="2581" spans="1:3" x14ac:dyDescent="0.25">
      <c r="A2581" s="32" t="s">
        <v>528</v>
      </c>
      <c r="B2581" s="12">
        <v>15</v>
      </c>
      <c r="C2581" s="14">
        <v>2490</v>
      </c>
    </row>
    <row r="2582" spans="1:3" x14ac:dyDescent="0.25">
      <c r="A2582" s="32" t="s">
        <v>528</v>
      </c>
      <c r="B2582" s="12">
        <v>15</v>
      </c>
      <c r="C2582" s="14">
        <v>2491</v>
      </c>
    </row>
    <row r="2583" spans="1:3" x14ac:dyDescent="0.25">
      <c r="A2583" s="32" t="s">
        <v>528</v>
      </c>
      <c r="B2583" s="12">
        <v>15</v>
      </c>
      <c r="C2583" s="14">
        <v>2492</v>
      </c>
    </row>
    <row r="2584" spans="1:3" x14ac:dyDescent="0.25">
      <c r="A2584" s="32" t="s">
        <v>528</v>
      </c>
      <c r="B2584" s="12">
        <v>15</v>
      </c>
      <c r="C2584" s="14">
        <v>2493</v>
      </c>
    </row>
    <row r="2585" spans="1:3" x14ac:dyDescent="0.25">
      <c r="A2585" s="32" t="s">
        <v>528</v>
      </c>
      <c r="B2585" s="12">
        <v>15</v>
      </c>
      <c r="C2585" s="14">
        <v>2494</v>
      </c>
    </row>
    <row r="2586" spans="1:3" x14ac:dyDescent="0.25">
      <c r="A2586" s="32" t="s">
        <v>528</v>
      </c>
      <c r="B2586" s="12">
        <v>15</v>
      </c>
      <c r="C2586" s="14">
        <v>2495</v>
      </c>
    </row>
    <row r="2587" spans="1:3" x14ac:dyDescent="0.25">
      <c r="A2587" s="32" t="s">
        <v>528</v>
      </c>
      <c r="B2587" s="12">
        <v>15</v>
      </c>
      <c r="C2587" s="14">
        <v>2496</v>
      </c>
    </row>
    <row r="2588" spans="1:3" x14ac:dyDescent="0.25">
      <c r="A2588" s="32" t="s">
        <v>529</v>
      </c>
      <c r="B2588" s="12">
        <v>15</v>
      </c>
      <c r="C2588" s="14">
        <v>2497</v>
      </c>
    </row>
    <row r="2589" spans="1:3" x14ac:dyDescent="0.25">
      <c r="A2589" s="32" t="s">
        <v>529</v>
      </c>
      <c r="B2589" s="12">
        <v>15</v>
      </c>
      <c r="C2589" s="14">
        <v>2498</v>
      </c>
    </row>
    <row r="2590" spans="1:3" x14ac:dyDescent="0.25">
      <c r="A2590" s="32" t="s">
        <v>529</v>
      </c>
      <c r="B2590" s="12">
        <v>15</v>
      </c>
      <c r="C2590" s="14">
        <v>2499</v>
      </c>
    </row>
    <row r="2591" spans="1:3" x14ac:dyDescent="0.25">
      <c r="A2591" s="32" t="s">
        <v>529</v>
      </c>
      <c r="B2591" s="12">
        <v>15</v>
      </c>
      <c r="C2591" s="14">
        <v>2500</v>
      </c>
    </row>
    <row r="2592" spans="1:3" x14ac:dyDescent="0.25">
      <c r="A2592" s="32" t="s">
        <v>530</v>
      </c>
      <c r="B2592" s="12">
        <v>15</v>
      </c>
      <c r="C2592" s="14">
        <v>2501</v>
      </c>
    </row>
    <row r="2593" spans="1:3" x14ac:dyDescent="0.25">
      <c r="A2593" s="32" t="s">
        <v>530</v>
      </c>
      <c r="B2593" s="12">
        <v>15</v>
      </c>
      <c r="C2593" s="14">
        <v>2502</v>
      </c>
    </row>
    <row r="2594" spans="1:3" x14ac:dyDescent="0.25">
      <c r="A2594" s="32" t="s">
        <v>530</v>
      </c>
      <c r="B2594" s="12">
        <v>15</v>
      </c>
      <c r="C2594" s="14">
        <v>2503</v>
      </c>
    </row>
    <row r="2595" spans="1:3" x14ac:dyDescent="0.25">
      <c r="A2595" s="32" t="s">
        <v>504</v>
      </c>
      <c r="B2595" s="12">
        <v>15</v>
      </c>
      <c r="C2595" s="14">
        <v>2504</v>
      </c>
    </row>
    <row r="2596" spans="1:3" x14ac:dyDescent="0.25">
      <c r="A2596" s="32" t="s">
        <v>504</v>
      </c>
      <c r="B2596" s="12">
        <v>15</v>
      </c>
      <c r="C2596" s="14">
        <v>2505</v>
      </c>
    </row>
    <row r="2597" spans="1:3" x14ac:dyDescent="0.25">
      <c r="A2597" s="32" t="s">
        <v>504</v>
      </c>
      <c r="B2597" s="12">
        <v>15</v>
      </c>
      <c r="C2597" s="14">
        <v>2506</v>
      </c>
    </row>
    <row r="2598" spans="1:3" x14ac:dyDescent="0.25">
      <c r="A2598" s="32" t="s">
        <v>504</v>
      </c>
      <c r="B2598" s="12">
        <v>15</v>
      </c>
      <c r="C2598" s="14">
        <v>2507</v>
      </c>
    </row>
    <row r="2599" spans="1:3" x14ac:dyDescent="0.25">
      <c r="A2599" s="32" t="s">
        <v>504</v>
      </c>
      <c r="B2599" s="12">
        <v>15</v>
      </c>
      <c r="C2599" s="14">
        <v>2508</v>
      </c>
    </row>
    <row r="2600" spans="1:3" x14ac:dyDescent="0.25">
      <c r="A2600" s="32" t="s">
        <v>504</v>
      </c>
      <c r="B2600" s="12">
        <v>15</v>
      </c>
      <c r="C2600" s="14">
        <v>2509</v>
      </c>
    </row>
    <row r="2601" spans="1:3" x14ac:dyDescent="0.25">
      <c r="A2601" s="32" t="s">
        <v>531</v>
      </c>
      <c r="B2601" s="12">
        <v>15</v>
      </c>
      <c r="C2601" s="14">
        <v>2598</v>
      </c>
    </row>
    <row r="2602" spans="1:3" x14ac:dyDescent="0.25">
      <c r="A2602" s="32" t="s">
        <v>532</v>
      </c>
      <c r="B2602" s="12">
        <v>15</v>
      </c>
      <c r="C2602" s="14">
        <v>2600</v>
      </c>
    </row>
  </sheetData>
  <autoFilter ref="C1:C2602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288"/>
  <sheetViews>
    <sheetView workbookViewId="0"/>
  </sheetViews>
  <sheetFormatPr defaultColWidth="12.6640625" defaultRowHeight="15.75" customHeight="1" x14ac:dyDescent="0.25"/>
  <sheetData>
    <row r="1" spans="1:4" ht="15.75" customHeight="1" x14ac:dyDescent="0.45">
      <c r="A1" s="15" t="s">
        <v>608</v>
      </c>
      <c r="B1" s="16">
        <v>50</v>
      </c>
      <c r="C1" s="17" t="s">
        <v>609</v>
      </c>
      <c r="D1" s="17" t="s">
        <v>610</v>
      </c>
    </row>
    <row r="2" spans="1:4" ht="15.75" customHeight="1" x14ac:dyDescent="0.45">
      <c r="A2" s="15" t="s">
        <v>611</v>
      </c>
      <c r="B2" s="16">
        <v>51</v>
      </c>
      <c r="C2" s="17" t="s">
        <v>609</v>
      </c>
      <c r="D2" s="17" t="s">
        <v>612</v>
      </c>
    </row>
    <row r="3" spans="1:4" ht="15.75" customHeight="1" x14ac:dyDescent="0.45">
      <c r="A3" s="15" t="s">
        <v>613</v>
      </c>
      <c r="B3" s="16">
        <v>52</v>
      </c>
      <c r="C3" s="17" t="s">
        <v>609</v>
      </c>
      <c r="D3" s="17" t="s">
        <v>614</v>
      </c>
    </row>
    <row r="4" spans="1:4" ht="15.75" customHeight="1" x14ac:dyDescent="0.45">
      <c r="A4" s="15" t="s">
        <v>615</v>
      </c>
      <c r="B4" s="16">
        <v>53</v>
      </c>
      <c r="C4" s="17" t="s">
        <v>609</v>
      </c>
      <c r="D4" s="17" t="s">
        <v>616</v>
      </c>
    </row>
    <row r="5" spans="1:4" ht="15.75" customHeight="1" x14ac:dyDescent="0.45">
      <c r="A5" s="15" t="s">
        <v>617</v>
      </c>
      <c r="B5" s="16">
        <v>54</v>
      </c>
      <c r="C5" s="17" t="s">
        <v>609</v>
      </c>
      <c r="D5" s="17" t="s">
        <v>618</v>
      </c>
    </row>
    <row r="6" spans="1:4" ht="15.75" customHeight="1" x14ac:dyDescent="0.45">
      <c r="A6" s="15" t="s">
        <v>619</v>
      </c>
      <c r="B6" s="16">
        <v>55</v>
      </c>
      <c r="C6" s="17" t="s">
        <v>609</v>
      </c>
      <c r="D6" s="17" t="s">
        <v>620</v>
      </c>
    </row>
    <row r="7" spans="1:4" ht="15.75" customHeight="1" x14ac:dyDescent="0.45">
      <c r="A7" s="15" t="s">
        <v>621</v>
      </c>
      <c r="B7" s="16">
        <v>56</v>
      </c>
      <c r="C7" s="17" t="s">
        <v>609</v>
      </c>
      <c r="D7" s="17" t="s">
        <v>622</v>
      </c>
    </row>
    <row r="8" spans="1:4" ht="15.75" customHeight="1" x14ac:dyDescent="0.45">
      <c r="A8" s="15" t="s">
        <v>623</v>
      </c>
      <c r="B8" s="16">
        <v>57</v>
      </c>
      <c r="C8" s="17" t="s">
        <v>609</v>
      </c>
      <c r="D8" s="17" t="s">
        <v>624</v>
      </c>
    </row>
    <row r="9" spans="1:4" ht="15.75" customHeight="1" x14ac:dyDescent="0.45">
      <c r="A9" s="15" t="s">
        <v>625</v>
      </c>
      <c r="B9" s="16">
        <v>58</v>
      </c>
      <c r="C9" s="17" t="s">
        <v>609</v>
      </c>
      <c r="D9" s="17" t="s">
        <v>626</v>
      </c>
    </row>
    <row r="10" spans="1:4" ht="15.75" customHeight="1" x14ac:dyDescent="0.45">
      <c r="A10" s="15" t="s">
        <v>627</v>
      </c>
      <c r="B10" s="16">
        <v>59</v>
      </c>
      <c r="C10" s="17" t="s">
        <v>609</v>
      </c>
      <c r="D10" s="17" t="s">
        <v>628</v>
      </c>
    </row>
    <row r="11" spans="1:4" ht="15.75" customHeight="1" x14ac:dyDescent="0.45">
      <c r="A11" s="15" t="s">
        <v>629</v>
      </c>
      <c r="B11" s="16">
        <v>60</v>
      </c>
      <c r="C11" s="17" t="s">
        <v>609</v>
      </c>
      <c r="D11" s="17" t="s">
        <v>630</v>
      </c>
    </row>
    <row r="12" spans="1:4" ht="15.75" customHeight="1" x14ac:dyDescent="0.45">
      <c r="A12" s="15" t="s">
        <v>631</v>
      </c>
      <c r="B12" s="16">
        <v>61</v>
      </c>
      <c r="C12" s="17" t="s">
        <v>609</v>
      </c>
      <c r="D12" s="17" t="s">
        <v>632</v>
      </c>
    </row>
    <row r="13" spans="1:4" ht="15.75" customHeight="1" x14ac:dyDescent="0.45">
      <c r="A13" s="15" t="s">
        <v>633</v>
      </c>
      <c r="B13" s="16">
        <v>62</v>
      </c>
      <c r="C13" s="17" t="s">
        <v>609</v>
      </c>
      <c r="D13" s="17" t="s">
        <v>634</v>
      </c>
    </row>
    <row r="14" spans="1:4" ht="15.75" customHeight="1" x14ac:dyDescent="0.45">
      <c r="A14" s="15" t="s">
        <v>635</v>
      </c>
      <c r="B14" s="16">
        <v>63</v>
      </c>
      <c r="C14" s="17" t="s">
        <v>609</v>
      </c>
      <c r="D14" s="17" t="s">
        <v>636</v>
      </c>
    </row>
    <row r="15" spans="1:4" ht="15.75" customHeight="1" x14ac:dyDescent="0.45">
      <c r="A15" s="15" t="s">
        <v>637</v>
      </c>
      <c r="B15" s="16">
        <v>64</v>
      </c>
      <c r="C15" s="17" t="s">
        <v>609</v>
      </c>
      <c r="D15" s="17" t="s">
        <v>638</v>
      </c>
    </row>
    <row r="16" spans="1:4" ht="15.75" customHeight="1" x14ac:dyDescent="0.45">
      <c r="A16" s="15" t="s">
        <v>639</v>
      </c>
      <c r="B16" s="16">
        <v>65</v>
      </c>
      <c r="C16" s="17" t="s">
        <v>609</v>
      </c>
      <c r="D16" s="17" t="s">
        <v>640</v>
      </c>
    </row>
    <row r="17" spans="1:4" ht="15.75" customHeight="1" x14ac:dyDescent="0.45">
      <c r="A17" s="15" t="s">
        <v>641</v>
      </c>
      <c r="B17" s="16">
        <v>66</v>
      </c>
      <c r="C17" s="17" t="s">
        <v>609</v>
      </c>
      <c r="D17" s="17" t="s">
        <v>642</v>
      </c>
    </row>
    <row r="18" spans="1:4" ht="15.75" customHeight="1" x14ac:dyDescent="0.45">
      <c r="A18" s="15" t="s">
        <v>643</v>
      </c>
      <c r="B18" s="16">
        <v>67</v>
      </c>
      <c r="C18" s="17" t="s">
        <v>609</v>
      </c>
      <c r="D18" s="17" t="s">
        <v>644</v>
      </c>
    </row>
    <row r="19" spans="1:4" ht="15.75" customHeight="1" x14ac:dyDescent="0.45">
      <c r="A19" s="15" t="s">
        <v>645</v>
      </c>
      <c r="B19" s="16">
        <v>68</v>
      </c>
      <c r="C19" s="17" t="s">
        <v>609</v>
      </c>
      <c r="D19" s="17" t="s">
        <v>646</v>
      </c>
    </row>
    <row r="20" spans="1:4" ht="15.75" customHeight="1" x14ac:dyDescent="0.45">
      <c r="A20" s="15" t="s">
        <v>647</v>
      </c>
      <c r="B20" s="16">
        <v>69</v>
      </c>
      <c r="C20" s="17" t="s">
        <v>609</v>
      </c>
      <c r="D20" s="17" t="s">
        <v>648</v>
      </c>
    </row>
    <row r="21" spans="1:4" ht="15.75" customHeight="1" x14ac:dyDescent="0.45">
      <c r="A21" s="15" t="s">
        <v>649</v>
      </c>
      <c r="B21" s="16">
        <v>70</v>
      </c>
      <c r="C21" s="17" t="s">
        <v>609</v>
      </c>
      <c r="D21" s="17" t="s">
        <v>650</v>
      </c>
    </row>
    <row r="22" spans="1:4" ht="15.75" customHeight="1" x14ac:dyDescent="0.45">
      <c r="A22" s="15" t="s">
        <v>651</v>
      </c>
      <c r="B22" s="16">
        <v>71</v>
      </c>
      <c r="C22" s="17" t="s">
        <v>609</v>
      </c>
      <c r="D22" s="17" t="s">
        <v>652</v>
      </c>
    </row>
    <row r="23" spans="1:4" ht="15.75" customHeight="1" x14ac:dyDescent="0.45">
      <c r="A23" s="15" t="s">
        <v>653</v>
      </c>
      <c r="B23" s="16">
        <v>72</v>
      </c>
      <c r="C23" s="17" t="s">
        <v>609</v>
      </c>
      <c r="D23" s="17" t="s">
        <v>654</v>
      </c>
    </row>
    <row r="24" spans="1:4" ht="15.75" customHeight="1" x14ac:dyDescent="0.45">
      <c r="A24" s="15" t="s">
        <v>655</v>
      </c>
      <c r="B24" s="16">
        <v>73</v>
      </c>
      <c r="C24" s="17" t="s">
        <v>609</v>
      </c>
      <c r="D24" s="17" t="s">
        <v>656</v>
      </c>
    </row>
    <row r="25" spans="1:4" ht="15.75" customHeight="1" x14ac:dyDescent="0.45">
      <c r="A25" s="15" t="s">
        <v>657</v>
      </c>
      <c r="B25" s="16">
        <v>74</v>
      </c>
      <c r="C25" s="17" t="s">
        <v>609</v>
      </c>
      <c r="D25" s="17" t="s">
        <v>658</v>
      </c>
    </row>
    <row r="26" spans="1:4" ht="15.75" customHeight="1" x14ac:dyDescent="0.45">
      <c r="A26" s="15" t="s">
        <v>659</v>
      </c>
      <c r="B26" s="16">
        <v>75</v>
      </c>
      <c r="C26" s="17" t="s">
        <v>609</v>
      </c>
      <c r="D26" s="17" t="s">
        <v>660</v>
      </c>
    </row>
    <row r="27" spans="1:4" ht="16.2" x14ac:dyDescent="0.45">
      <c r="A27" s="15" t="s">
        <v>661</v>
      </c>
      <c r="B27" s="16">
        <v>76</v>
      </c>
      <c r="C27" s="17" t="s">
        <v>609</v>
      </c>
      <c r="D27" s="17" t="s">
        <v>662</v>
      </c>
    </row>
    <row r="28" spans="1:4" ht="16.2" x14ac:dyDescent="0.45">
      <c r="A28" s="15" t="s">
        <v>663</v>
      </c>
      <c r="B28" s="16">
        <v>77</v>
      </c>
      <c r="C28" s="17" t="s">
        <v>609</v>
      </c>
      <c r="D28" s="17" t="s">
        <v>664</v>
      </c>
    </row>
    <row r="29" spans="1:4" ht="16.2" x14ac:dyDescent="0.45">
      <c r="A29" s="15" t="s">
        <v>665</v>
      </c>
      <c r="B29" s="16">
        <v>78</v>
      </c>
      <c r="C29" s="17" t="s">
        <v>609</v>
      </c>
      <c r="D29" s="17" t="s">
        <v>666</v>
      </c>
    </row>
    <row r="30" spans="1:4" ht="16.2" x14ac:dyDescent="0.45">
      <c r="A30" s="15" t="s">
        <v>667</v>
      </c>
      <c r="B30" s="16">
        <v>79</v>
      </c>
      <c r="C30" s="17" t="s">
        <v>609</v>
      </c>
      <c r="D30" s="17" t="s">
        <v>668</v>
      </c>
    </row>
    <row r="31" spans="1:4" ht="16.2" x14ac:dyDescent="0.45">
      <c r="A31" s="15" t="s">
        <v>669</v>
      </c>
      <c r="B31" s="16">
        <v>80</v>
      </c>
      <c r="C31" s="17" t="s">
        <v>609</v>
      </c>
      <c r="D31" s="17" t="s">
        <v>670</v>
      </c>
    </row>
    <row r="32" spans="1:4" ht="16.2" x14ac:dyDescent="0.45">
      <c r="A32" s="15" t="s">
        <v>671</v>
      </c>
      <c r="B32" s="16">
        <v>81</v>
      </c>
      <c r="C32" s="17" t="s">
        <v>609</v>
      </c>
      <c r="D32" s="17" t="s">
        <v>672</v>
      </c>
    </row>
    <row r="33" spans="1:4" ht="16.2" x14ac:dyDescent="0.45">
      <c r="A33" s="15" t="s">
        <v>673</v>
      </c>
      <c r="B33" s="16">
        <v>82</v>
      </c>
      <c r="C33" s="17" t="s">
        <v>609</v>
      </c>
      <c r="D33" s="17" t="s">
        <v>674</v>
      </c>
    </row>
    <row r="34" spans="1:4" ht="16.2" x14ac:dyDescent="0.45">
      <c r="A34" s="15" t="s">
        <v>675</v>
      </c>
      <c r="B34" s="16">
        <v>83</v>
      </c>
      <c r="C34" s="17" t="s">
        <v>609</v>
      </c>
      <c r="D34" s="17" t="s">
        <v>676</v>
      </c>
    </row>
    <row r="35" spans="1:4" ht="16.2" x14ac:dyDescent="0.45">
      <c r="A35" s="15" t="s">
        <v>677</v>
      </c>
      <c r="B35" s="16">
        <v>84</v>
      </c>
      <c r="C35" s="17" t="s">
        <v>609</v>
      </c>
      <c r="D35" s="17" t="s">
        <v>678</v>
      </c>
    </row>
    <row r="36" spans="1:4" ht="16.2" x14ac:dyDescent="0.45">
      <c r="A36" s="15" t="s">
        <v>679</v>
      </c>
      <c r="B36" s="16">
        <v>85</v>
      </c>
      <c r="C36" s="17" t="s">
        <v>609</v>
      </c>
      <c r="D36" s="17" t="s">
        <v>680</v>
      </c>
    </row>
    <row r="37" spans="1:4" ht="16.2" x14ac:dyDescent="0.45">
      <c r="A37" s="15" t="s">
        <v>681</v>
      </c>
      <c r="B37" s="16">
        <v>86</v>
      </c>
      <c r="C37" s="17" t="s">
        <v>609</v>
      </c>
      <c r="D37" s="17" t="s">
        <v>682</v>
      </c>
    </row>
    <row r="38" spans="1:4" ht="16.2" x14ac:dyDescent="0.45">
      <c r="A38" s="15" t="s">
        <v>683</v>
      </c>
      <c r="B38" s="16">
        <v>87</v>
      </c>
      <c r="C38" s="17" t="s">
        <v>609</v>
      </c>
      <c r="D38" s="17" t="s">
        <v>684</v>
      </c>
    </row>
    <row r="39" spans="1:4" ht="16.2" x14ac:dyDescent="0.45">
      <c r="A39" s="15" t="s">
        <v>685</v>
      </c>
      <c r="B39" s="16">
        <v>88</v>
      </c>
      <c r="C39" s="17" t="s">
        <v>609</v>
      </c>
      <c r="D39" s="17" t="s">
        <v>686</v>
      </c>
    </row>
    <row r="40" spans="1:4" ht="16.2" x14ac:dyDescent="0.45">
      <c r="A40" s="15" t="s">
        <v>687</v>
      </c>
      <c r="B40" s="16">
        <v>89</v>
      </c>
      <c r="C40" s="17" t="s">
        <v>609</v>
      </c>
      <c r="D40" s="17" t="s">
        <v>688</v>
      </c>
    </row>
    <row r="41" spans="1:4" ht="16.2" x14ac:dyDescent="0.45">
      <c r="A41" s="15" t="s">
        <v>689</v>
      </c>
      <c r="B41" s="16">
        <v>90</v>
      </c>
      <c r="C41" s="17" t="s">
        <v>609</v>
      </c>
      <c r="D41" s="17" t="s">
        <v>690</v>
      </c>
    </row>
    <row r="42" spans="1:4" ht="16.2" x14ac:dyDescent="0.45">
      <c r="A42" s="15" t="s">
        <v>691</v>
      </c>
      <c r="B42" s="16">
        <v>91</v>
      </c>
      <c r="C42" s="17" t="s">
        <v>609</v>
      </c>
      <c r="D42" s="17" t="s">
        <v>692</v>
      </c>
    </row>
    <row r="43" spans="1:4" ht="16.2" x14ac:dyDescent="0.45">
      <c r="A43" s="15" t="s">
        <v>693</v>
      </c>
      <c r="B43" s="16">
        <v>92</v>
      </c>
      <c r="C43" s="17" t="s">
        <v>609</v>
      </c>
      <c r="D43" s="17" t="s">
        <v>694</v>
      </c>
    </row>
    <row r="44" spans="1:4" ht="16.2" x14ac:dyDescent="0.45">
      <c r="A44" s="15" t="s">
        <v>695</v>
      </c>
      <c r="B44" s="16">
        <v>93</v>
      </c>
      <c r="C44" s="17" t="s">
        <v>609</v>
      </c>
      <c r="D44" s="17" t="s">
        <v>696</v>
      </c>
    </row>
    <row r="45" spans="1:4" ht="16.2" x14ac:dyDescent="0.45">
      <c r="A45" s="15" t="s">
        <v>697</v>
      </c>
      <c r="B45" s="16">
        <v>94</v>
      </c>
      <c r="C45" s="17" t="s">
        <v>609</v>
      </c>
      <c r="D45" s="17" t="s">
        <v>698</v>
      </c>
    </row>
    <row r="46" spans="1:4" ht="16.2" x14ac:dyDescent="0.45">
      <c r="A46" s="15" t="s">
        <v>699</v>
      </c>
      <c r="B46" s="16">
        <v>95</v>
      </c>
      <c r="C46" s="17" t="s">
        <v>609</v>
      </c>
      <c r="D46" s="17" t="s">
        <v>700</v>
      </c>
    </row>
    <row r="47" spans="1:4" ht="16.2" x14ac:dyDescent="0.45">
      <c r="A47" s="15" t="s">
        <v>701</v>
      </c>
      <c r="B47" s="16">
        <v>96</v>
      </c>
      <c r="C47" s="17" t="s">
        <v>609</v>
      </c>
      <c r="D47" s="17" t="s">
        <v>702</v>
      </c>
    </row>
    <row r="48" spans="1:4" ht="16.2" x14ac:dyDescent="0.45">
      <c r="A48" s="15" t="s">
        <v>703</v>
      </c>
      <c r="B48" s="16">
        <v>97</v>
      </c>
      <c r="C48" s="17" t="s">
        <v>609</v>
      </c>
      <c r="D48" s="17" t="s">
        <v>704</v>
      </c>
    </row>
    <row r="49" spans="1:4" ht="16.2" x14ac:dyDescent="0.45">
      <c r="A49" s="15" t="s">
        <v>705</v>
      </c>
      <c r="B49" s="16">
        <v>98</v>
      </c>
      <c r="C49" s="17" t="s">
        <v>706</v>
      </c>
      <c r="D49" s="17" t="s">
        <v>707</v>
      </c>
    </row>
    <row r="50" spans="1:4" ht="16.2" x14ac:dyDescent="0.45">
      <c r="A50" s="15" t="s">
        <v>708</v>
      </c>
      <c r="B50" s="16">
        <v>99</v>
      </c>
      <c r="C50" s="17" t="s">
        <v>706</v>
      </c>
      <c r="D50" s="17" t="s">
        <v>709</v>
      </c>
    </row>
    <row r="51" spans="1:4" ht="16.2" x14ac:dyDescent="0.45">
      <c r="A51" s="15" t="s">
        <v>710</v>
      </c>
      <c r="B51" s="16">
        <v>100</v>
      </c>
      <c r="C51" s="17" t="s">
        <v>706</v>
      </c>
      <c r="D51" s="17" t="s">
        <v>711</v>
      </c>
    </row>
    <row r="52" spans="1:4" ht="16.2" x14ac:dyDescent="0.45">
      <c r="A52" s="15" t="s">
        <v>712</v>
      </c>
      <c r="B52" s="16">
        <v>101</v>
      </c>
      <c r="C52" s="17" t="s">
        <v>706</v>
      </c>
      <c r="D52" s="17" t="s">
        <v>713</v>
      </c>
    </row>
    <row r="53" spans="1:4" ht="16.2" x14ac:dyDescent="0.45">
      <c r="A53" s="15" t="s">
        <v>714</v>
      </c>
      <c r="B53" s="16">
        <v>102</v>
      </c>
      <c r="C53" s="17" t="s">
        <v>706</v>
      </c>
      <c r="D53" s="17" t="s">
        <v>715</v>
      </c>
    </row>
    <row r="54" spans="1:4" ht="16.2" x14ac:dyDescent="0.45">
      <c r="A54" s="15" t="s">
        <v>716</v>
      </c>
      <c r="B54" s="16">
        <v>103</v>
      </c>
      <c r="C54" s="17" t="s">
        <v>706</v>
      </c>
      <c r="D54" s="17" t="s">
        <v>717</v>
      </c>
    </row>
    <row r="55" spans="1:4" ht="16.2" x14ac:dyDescent="0.45">
      <c r="A55" s="15" t="s">
        <v>718</v>
      </c>
      <c r="B55" s="16">
        <v>104</v>
      </c>
      <c r="C55" s="17" t="s">
        <v>706</v>
      </c>
      <c r="D55" s="17" t="s">
        <v>719</v>
      </c>
    </row>
    <row r="56" spans="1:4" ht="16.2" x14ac:dyDescent="0.45">
      <c r="A56" s="15" t="s">
        <v>720</v>
      </c>
      <c r="B56" s="16">
        <v>105</v>
      </c>
      <c r="C56" s="17" t="s">
        <v>706</v>
      </c>
      <c r="D56" s="17" t="s">
        <v>721</v>
      </c>
    </row>
    <row r="57" spans="1:4" ht="16.2" x14ac:dyDescent="0.45">
      <c r="A57" s="15" t="s">
        <v>722</v>
      </c>
      <c r="B57" s="16">
        <v>106</v>
      </c>
      <c r="C57" s="17" t="s">
        <v>706</v>
      </c>
      <c r="D57" s="17" t="s">
        <v>723</v>
      </c>
    </row>
    <row r="58" spans="1:4" ht="16.2" x14ac:dyDescent="0.45">
      <c r="A58" s="15" t="s">
        <v>724</v>
      </c>
      <c r="B58" s="16">
        <v>107</v>
      </c>
      <c r="C58" s="17" t="s">
        <v>706</v>
      </c>
      <c r="D58" s="17" t="s">
        <v>725</v>
      </c>
    </row>
    <row r="59" spans="1:4" ht="16.2" x14ac:dyDescent="0.45">
      <c r="A59" s="15" t="s">
        <v>726</v>
      </c>
      <c r="B59" s="16">
        <v>108</v>
      </c>
      <c r="C59" s="17" t="s">
        <v>706</v>
      </c>
      <c r="D59" s="17" t="s">
        <v>727</v>
      </c>
    </row>
    <row r="60" spans="1:4" ht="16.2" x14ac:dyDescent="0.45">
      <c r="A60" s="15" t="s">
        <v>728</v>
      </c>
      <c r="B60" s="16">
        <v>109</v>
      </c>
      <c r="C60" s="17" t="s">
        <v>706</v>
      </c>
      <c r="D60" s="17" t="s">
        <v>729</v>
      </c>
    </row>
    <row r="61" spans="1:4" ht="16.2" x14ac:dyDescent="0.45">
      <c r="A61" s="15" t="s">
        <v>730</v>
      </c>
      <c r="B61" s="16">
        <v>110</v>
      </c>
      <c r="C61" s="17" t="s">
        <v>706</v>
      </c>
      <c r="D61" s="17" t="s">
        <v>731</v>
      </c>
    </row>
    <row r="62" spans="1:4" ht="16.2" x14ac:dyDescent="0.45">
      <c r="A62" s="15" t="s">
        <v>732</v>
      </c>
      <c r="B62" s="16">
        <v>111</v>
      </c>
      <c r="C62" s="17" t="s">
        <v>706</v>
      </c>
      <c r="D62" s="17" t="s">
        <v>733</v>
      </c>
    </row>
    <row r="63" spans="1:4" ht="16.2" x14ac:dyDescent="0.45">
      <c r="A63" s="15" t="s">
        <v>734</v>
      </c>
      <c r="B63" s="16">
        <v>112</v>
      </c>
      <c r="C63" s="17" t="s">
        <v>706</v>
      </c>
      <c r="D63" s="17" t="s">
        <v>735</v>
      </c>
    </row>
    <row r="64" spans="1:4" ht="16.2" x14ac:dyDescent="0.45">
      <c r="A64" s="15" t="s">
        <v>736</v>
      </c>
      <c r="B64" s="16">
        <v>113</v>
      </c>
      <c r="C64" s="17" t="s">
        <v>706</v>
      </c>
      <c r="D64" s="17" t="s">
        <v>737</v>
      </c>
    </row>
    <row r="65" spans="1:4" ht="16.2" x14ac:dyDescent="0.45">
      <c r="A65" s="15" t="s">
        <v>738</v>
      </c>
      <c r="B65" s="16">
        <v>114</v>
      </c>
      <c r="C65" s="17" t="s">
        <v>706</v>
      </c>
      <c r="D65" s="17" t="s">
        <v>739</v>
      </c>
    </row>
    <row r="66" spans="1:4" ht="16.2" x14ac:dyDescent="0.45">
      <c r="A66" s="15" t="s">
        <v>740</v>
      </c>
      <c r="B66" s="16">
        <v>115</v>
      </c>
      <c r="C66" s="17" t="s">
        <v>706</v>
      </c>
      <c r="D66" s="17" t="s">
        <v>741</v>
      </c>
    </row>
    <row r="67" spans="1:4" ht="16.2" x14ac:dyDescent="0.45">
      <c r="A67" s="15" t="s">
        <v>742</v>
      </c>
      <c r="B67" s="16">
        <v>116</v>
      </c>
      <c r="C67" s="17" t="s">
        <v>706</v>
      </c>
      <c r="D67" s="17" t="s">
        <v>743</v>
      </c>
    </row>
    <row r="68" spans="1:4" ht="16.2" x14ac:dyDescent="0.45">
      <c r="A68" s="15" t="s">
        <v>744</v>
      </c>
      <c r="B68" s="16">
        <v>117</v>
      </c>
      <c r="C68" s="17" t="s">
        <v>706</v>
      </c>
      <c r="D68" s="17" t="s">
        <v>745</v>
      </c>
    </row>
    <row r="69" spans="1:4" ht="16.2" x14ac:dyDescent="0.45">
      <c r="A69" s="15" t="s">
        <v>746</v>
      </c>
      <c r="B69" s="16">
        <v>118</v>
      </c>
      <c r="C69" s="17" t="s">
        <v>706</v>
      </c>
      <c r="D69" s="17" t="s">
        <v>747</v>
      </c>
    </row>
    <row r="70" spans="1:4" ht="16.2" x14ac:dyDescent="0.45">
      <c r="A70" s="15" t="s">
        <v>748</v>
      </c>
      <c r="B70" s="16">
        <v>119</v>
      </c>
      <c r="C70" s="17" t="s">
        <v>706</v>
      </c>
      <c r="D70" s="17" t="s">
        <v>749</v>
      </c>
    </row>
    <row r="71" spans="1:4" ht="16.2" x14ac:dyDescent="0.45">
      <c r="A71" s="15" t="s">
        <v>750</v>
      </c>
      <c r="B71" s="16">
        <v>120</v>
      </c>
      <c r="C71" s="17" t="s">
        <v>706</v>
      </c>
      <c r="D71" s="17" t="s">
        <v>751</v>
      </c>
    </row>
    <row r="72" spans="1:4" ht="16.2" x14ac:dyDescent="0.45">
      <c r="A72" s="15" t="s">
        <v>752</v>
      </c>
      <c r="B72" s="16">
        <v>121</v>
      </c>
      <c r="C72" s="17" t="s">
        <v>706</v>
      </c>
      <c r="D72" s="17" t="s">
        <v>753</v>
      </c>
    </row>
    <row r="73" spans="1:4" ht="16.2" x14ac:dyDescent="0.45">
      <c r="A73" s="15" t="s">
        <v>754</v>
      </c>
      <c r="B73" s="16">
        <v>122</v>
      </c>
      <c r="C73" s="17" t="s">
        <v>706</v>
      </c>
      <c r="D73" s="17" t="s">
        <v>755</v>
      </c>
    </row>
    <row r="74" spans="1:4" ht="16.2" x14ac:dyDescent="0.45">
      <c r="A74" s="15" t="s">
        <v>756</v>
      </c>
      <c r="B74" s="16">
        <v>123</v>
      </c>
      <c r="C74" s="17" t="s">
        <v>706</v>
      </c>
      <c r="D74" s="17" t="s">
        <v>757</v>
      </c>
    </row>
    <row r="75" spans="1:4" ht="16.2" x14ac:dyDescent="0.45">
      <c r="A75" s="15" t="s">
        <v>758</v>
      </c>
      <c r="B75" s="16">
        <v>124</v>
      </c>
      <c r="C75" s="17" t="s">
        <v>706</v>
      </c>
      <c r="D75" s="17" t="s">
        <v>759</v>
      </c>
    </row>
    <row r="76" spans="1:4" ht="16.2" x14ac:dyDescent="0.45">
      <c r="A76" s="15" t="s">
        <v>760</v>
      </c>
      <c r="B76" s="16">
        <v>125</v>
      </c>
      <c r="C76" s="17" t="s">
        <v>706</v>
      </c>
      <c r="D76" s="17" t="s">
        <v>761</v>
      </c>
    </row>
    <row r="77" spans="1:4" ht="16.2" x14ac:dyDescent="0.45">
      <c r="A77" s="15" t="s">
        <v>762</v>
      </c>
      <c r="B77" s="16">
        <v>126</v>
      </c>
      <c r="C77" s="17" t="s">
        <v>706</v>
      </c>
      <c r="D77" s="17" t="s">
        <v>763</v>
      </c>
    </row>
    <row r="78" spans="1:4" ht="16.2" x14ac:dyDescent="0.45">
      <c r="A78" s="15" t="s">
        <v>764</v>
      </c>
      <c r="B78" s="16">
        <v>127</v>
      </c>
      <c r="C78" s="17" t="s">
        <v>706</v>
      </c>
      <c r="D78" s="17" t="s">
        <v>765</v>
      </c>
    </row>
    <row r="79" spans="1:4" ht="16.2" x14ac:dyDescent="0.45">
      <c r="A79" s="15" t="s">
        <v>766</v>
      </c>
      <c r="B79" s="16">
        <v>128</v>
      </c>
      <c r="C79" s="17" t="s">
        <v>706</v>
      </c>
      <c r="D79" s="17" t="s">
        <v>767</v>
      </c>
    </row>
    <row r="80" spans="1:4" ht="16.2" x14ac:dyDescent="0.45">
      <c r="A80" s="15" t="s">
        <v>768</v>
      </c>
      <c r="B80" s="16">
        <v>129</v>
      </c>
      <c r="C80" s="17" t="s">
        <v>706</v>
      </c>
      <c r="D80" s="17" t="s">
        <v>769</v>
      </c>
    </row>
    <row r="81" spans="1:4" ht="16.2" x14ac:dyDescent="0.45">
      <c r="A81" s="15" t="s">
        <v>770</v>
      </c>
      <c r="B81" s="16">
        <v>130</v>
      </c>
      <c r="C81" s="17" t="s">
        <v>706</v>
      </c>
      <c r="D81" s="17" t="s">
        <v>771</v>
      </c>
    </row>
    <row r="82" spans="1:4" ht="16.2" x14ac:dyDescent="0.45">
      <c r="A82" s="15" t="s">
        <v>772</v>
      </c>
      <c r="B82" s="16">
        <v>131</v>
      </c>
      <c r="C82" s="17" t="s">
        <v>706</v>
      </c>
      <c r="D82" s="17" t="s">
        <v>773</v>
      </c>
    </row>
    <row r="83" spans="1:4" ht="16.2" x14ac:dyDescent="0.45">
      <c r="A83" s="15" t="s">
        <v>774</v>
      </c>
      <c r="B83" s="16">
        <v>132</v>
      </c>
      <c r="C83" s="17" t="s">
        <v>706</v>
      </c>
      <c r="D83" s="17" t="s">
        <v>775</v>
      </c>
    </row>
    <row r="84" spans="1:4" ht="16.2" x14ac:dyDescent="0.45">
      <c r="A84" s="15" t="s">
        <v>776</v>
      </c>
      <c r="B84" s="16">
        <v>133</v>
      </c>
      <c r="C84" s="17" t="s">
        <v>706</v>
      </c>
      <c r="D84" s="17" t="s">
        <v>777</v>
      </c>
    </row>
    <row r="85" spans="1:4" ht="16.2" x14ac:dyDescent="0.45">
      <c r="A85" s="15" t="s">
        <v>778</v>
      </c>
      <c r="B85" s="16">
        <v>134</v>
      </c>
      <c r="C85" s="17" t="s">
        <v>706</v>
      </c>
      <c r="D85" s="17" t="s">
        <v>779</v>
      </c>
    </row>
    <row r="86" spans="1:4" ht="16.2" x14ac:dyDescent="0.45">
      <c r="A86" s="15" t="s">
        <v>780</v>
      </c>
      <c r="B86" s="16">
        <v>135</v>
      </c>
      <c r="C86" s="17" t="s">
        <v>706</v>
      </c>
      <c r="D86" s="17" t="s">
        <v>781</v>
      </c>
    </row>
    <row r="87" spans="1:4" ht="16.2" x14ac:dyDescent="0.45">
      <c r="A87" s="15" t="s">
        <v>782</v>
      </c>
      <c r="B87" s="16">
        <v>136</v>
      </c>
      <c r="C87" s="17" t="s">
        <v>706</v>
      </c>
      <c r="D87" s="17" t="s">
        <v>783</v>
      </c>
    </row>
    <row r="88" spans="1:4" ht="16.2" x14ac:dyDescent="0.45">
      <c r="A88" s="15" t="s">
        <v>784</v>
      </c>
      <c r="B88" s="16">
        <v>137</v>
      </c>
      <c r="C88" s="17" t="s">
        <v>706</v>
      </c>
      <c r="D88" s="17" t="s">
        <v>785</v>
      </c>
    </row>
    <row r="89" spans="1:4" ht="16.2" x14ac:dyDescent="0.45">
      <c r="A89" s="15" t="s">
        <v>786</v>
      </c>
      <c r="B89" s="16">
        <v>138</v>
      </c>
      <c r="C89" s="17" t="s">
        <v>706</v>
      </c>
      <c r="D89" s="17" t="s">
        <v>787</v>
      </c>
    </row>
    <row r="90" spans="1:4" ht="16.2" x14ac:dyDescent="0.45">
      <c r="A90" s="15" t="s">
        <v>788</v>
      </c>
      <c r="B90" s="16">
        <v>139</v>
      </c>
      <c r="C90" s="17" t="s">
        <v>706</v>
      </c>
      <c r="D90" s="17" t="s">
        <v>789</v>
      </c>
    </row>
    <row r="91" spans="1:4" ht="16.2" x14ac:dyDescent="0.45">
      <c r="A91" s="15" t="s">
        <v>790</v>
      </c>
      <c r="B91" s="16">
        <v>140</v>
      </c>
      <c r="C91" s="17" t="s">
        <v>706</v>
      </c>
      <c r="D91" s="17" t="s">
        <v>791</v>
      </c>
    </row>
    <row r="92" spans="1:4" ht="16.2" x14ac:dyDescent="0.45">
      <c r="A92" s="15" t="s">
        <v>792</v>
      </c>
      <c r="B92" s="16">
        <v>141</v>
      </c>
      <c r="C92" s="17" t="s">
        <v>706</v>
      </c>
      <c r="D92" s="17" t="s">
        <v>793</v>
      </c>
    </row>
    <row r="93" spans="1:4" ht="16.2" x14ac:dyDescent="0.45">
      <c r="A93" s="15" t="s">
        <v>794</v>
      </c>
      <c r="B93" s="16">
        <v>142</v>
      </c>
      <c r="C93" s="17" t="s">
        <v>706</v>
      </c>
      <c r="D93" s="17" t="s">
        <v>795</v>
      </c>
    </row>
    <row r="94" spans="1:4" ht="16.2" x14ac:dyDescent="0.45">
      <c r="A94" s="15" t="s">
        <v>796</v>
      </c>
      <c r="B94" s="16">
        <v>143</v>
      </c>
      <c r="C94" s="17" t="s">
        <v>706</v>
      </c>
      <c r="D94" s="17" t="s">
        <v>797</v>
      </c>
    </row>
    <row r="95" spans="1:4" ht="16.2" x14ac:dyDescent="0.45">
      <c r="A95" s="15" t="s">
        <v>798</v>
      </c>
      <c r="B95" s="16">
        <v>144</v>
      </c>
      <c r="C95" s="17" t="s">
        <v>706</v>
      </c>
      <c r="D95" s="17" t="s">
        <v>799</v>
      </c>
    </row>
    <row r="96" spans="1:4" ht="16.2" x14ac:dyDescent="0.45">
      <c r="A96" s="15" t="s">
        <v>800</v>
      </c>
      <c r="B96" s="16">
        <v>145</v>
      </c>
      <c r="C96" s="17" t="s">
        <v>706</v>
      </c>
      <c r="D96" s="17" t="s">
        <v>801</v>
      </c>
    </row>
    <row r="97" spans="1:4" ht="16.2" x14ac:dyDescent="0.45">
      <c r="A97" s="15" t="s">
        <v>802</v>
      </c>
      <c r="B97" s="16">
        <v>146</v>
      </c>
      <c r="C97" s="17" t="s">
        <v>803</v>
      </c>
      <c r="D97" s="17" t="s">
        <v>804</v>
      </c>
    </row>
    <row r="98" spans="1:4" ht="16.2" x14ac:dyDescent="0.45">
      <c r="A98" s="15" t="s">
        <v>805</v>
      </c>
      <c r="B98" s="16">
        <v>147</v>
      </c>
      <c r="C98" s="17" t="s">
        <v>803</v>
      </c>
      <c r="D98" s="17" t="s">
        <v>806</v>
      </c>
    </row>
    <row r="99" spans="1:4" ht="16.2" x14ac:dyDescent="0.45">
      <c r="A99" s="15" t="s">
        <v>807</v>
      </c>
      <c r="B99" s="16">
        <v>148</v>
      </c>
      <c r="C99" s="17" t="s">
        <v>803</v>
      </c>
      <c r="D99" s="17" t="s">
        <v>808</v>
      </c>
    </row>
    <row r="100" spans="1:4" ht="16.2" x14ac:dyDescent="0.45">
      <c r="A100" s="15" t="s">
        <v>809</v>
      </c>
      <c r="B100" s="16">
        <v>149</v>
      </c>
      <c r="C100" s="17" t="s">
        <v>803</v>
      </c>
      <c r="D100" s="17" t="s">
        <v>810</v>
      </c>
    </row>
    <row r="101" spans="1:4" ht="16.2" x14ac:dyDescent="0.45">
      <c r="A101" s="15" t="s">
        <v>811</v>
      </c>
      <c r="B101" s="16">
        <v>150</v>
      </c>
      <c r="C101" s="17" t="s">
        <v>803</v>
      </c>
      <c r="D101" s="17" t="s">
        <v>812</v>
      </c>
    </row>
    <row r="102" spans="1:4" ht="16.2" x14ac:dyDescent="0.45">
      <c r="A102" s="15" t="s">
        <v>813</v>
      </c>
      <c r="B102" s="16">
        <v>151</v>
      </c>
      <c r="C102" s="17" t="s">
        <v>803</v>
      </c>
      <c r="D102" s="17" t="s">
        <v>814</v>
      </c>
    </row>
    <row r="103" spans="1:4" ht="16.2" x14ac:dyDescent="0.45">
      <c r="A103" s="15" t="s">
        <v>815</v>
      </c>
      <c r="B103" s="16">
        <v>152</v>
      </c>
      <c r="C103" s="17" t="s">
        <v>803</v>
      </c>
      <c r="D103" s="17" t="s">
        <v>816</v>
      </c>
    </row>
    <row r="104" spans="1:4" ht="16.2" x14ac:dyDescent="0.45">
      <c r="A104" s="15" t="s">
        <v>817</v>
      </c>
      <c r="B104" s="16">
        <v>153</v>
      </c>
      <c r="C104" s="17" t="s">
        <v>803</v>
      </c>
      <c r="D104" s="17" t="s">
        <v>818</v>
      </c>
    </row>
    <row r="105" spans="1:4" ht="16.2" x14ac:dyDescent="0.45">
      <c r="A105" s="15" t="s">
        <v>819</v>
      </c>
      <c r="B105" s="16">
        <v>154</v>
      </c>
      <c r="C105" s="17" t="s">
        <v>803</v>
      </c>
      <c r="D105" s="17" t="s">
        <v>820</v>
      </c>
    </row>
    <row r="106" spans="1:4" ht="16.2" x14ac:dyDescent="0.45">
      <c r="A106" s="15" t="s">
        <v>821</v>
      </c>
      <c r="B106" s="16">
        <v>155</v>
      </c>
      <c r="C106" s="17" t="s">
        <v>803</v>
      </c>
      <c r="D106" s="17" t="s">
        <v>822</v>
      </c>
    </row>
    <row r="107" spans="1:4" ht="16.2" x14ac:dyDescent="0.45">
      <c r="A107" s="15" t="s">
        <v>823</v>
      </c>
      <c r="B107" s="16">
        <v>156</v>
      </c>
      <c r="C107" s="17" t="s">
        <v>803</v>
      </c>
      <c r="D107" s="17" t="s">
        <v>824</v>
      </c>
    </row>
    <row r="108" spans="1:4" ht="16.2" x14ac:dyDescent="0.45">
      <c r="A108" s="15" t="s">
        <v>825</v>
      </c>
      <c r="B108" s="16">
        <v>157</v>
      </c>
      <c r="C108" s="17" t="s">
        <v>803</v>
      </c>
      <c r="D108" s="17" t="s">
        <v>826</v>
      </c>
    </row>
    <row r="109" spans="1:4" ht="16.2" x14ac:dyDescent="0.45">
      <c r="A109" s="15" t="s">
        <v>827</v>
      </c>
      <c r="B109" s="16">
        <v>158</v>
      </c>
      <c r="C109" s="17" t="s">
        <v>803</v>
      </c>
      <c r="D109" s="17" t="s">
        <v>828</v>
      </c>
    </row>
    <row r="110" spans="1:4" ht="16.2" x14ac:dyDescent="0.45">
      <c r="A110" s="15" t="s">
        <v>829</v>
      </c>
      <c r="B110" s="16">
        <v>159</v>
      </c>
      <c r="C110" s="17" t="s">
        <v>803</v>
      </c>
      <c r="D110" s="17" t="s">
        <v>830</v>
      </c>
    </row>
    <row r="111" spans="1:4" ht="16.2" x14ac:dyDescent="0.45">
      <c r="A111" s="15" t="s">
        <v>831</v>
      </c>
      <c r="B111" s="16">
        <v>160</v>
      </c>
      <c r="C111" s="17" t="s">
        <v>803</v>
      </c>
      <c r="D111" s="17" t="s">
        <v>832</v>
      </c>
    </row>
    <row r="112" spans="1:4" ht="16.2" x14ac:dyDescent="0.45">
      <c r="A112" s="15" t="s">
        <v>833</v>
      </c>
      <c r="B112" s="16">
        <v>161</v>
      </c>
      <c r="C112" s="17" t="s">
        <v>803</v>
      </c>
      <c r="D112" s="17" t="s">
        <v>834</v>
      </c>
    </row>
    <row r="113" spans="1:4" ht="16.2" x14ac:dyDescent="0.45">
      <c r="A113" s="15" t="s">
        <v>835</v>
      </c>
      <c r="B113" s="16">
        <v>162</v>
      </c>
      <c r="C113" s="17" t="s">
        <v>803</v>
      </c>
      <c r="D113" s="17" t="s">
        <v>836</v>
      </c>
    </row>
    <row r="114" spans="1:4" ht="16.2" x14ac:dyDescent="0.45">
      <c r="A114" s="15" t="s">
        <v>837</v>
      </c>
      <c r="B114" s="16">
        <v>163</v>
      </c>
      <c r="C114" s="17" t="s">
        <v>803</v>
      </c>
      <c r="D114" s="17" t="s">
        <v>838</v>
      </c>
    </row>
    <row r="115" spans="1:4" ht="16.2" x14ac:dyDescent="0.45">
      <c r="A115" s="15" t="s">
        <v>839</v>
      </c>
      <c r="B115" s="16">
        <v>164</v>
      </c>
      <c r="C115" s="17" t="s">
        <v>803</v>
      </c>
      <c r="D115" s="17" t="s">
        <v>840</v>
      </c>
    </row>
    <row r="116" spans="1:4" ht="16.2" x14ac:dyDescent="0.45">
      <c r="A116" s="15" t="s">
        <v>841</v>
      </c>
      <c r="B116" s="16">
        <v>165</v>
      </c>
      <c r="C116" s="17" t="s">
        <v>803</v>
      </c>
      <c r="D116" s="17" t="s">
        <v>842</v>
      </c>
    </row>
    <row r="117" spans="1:4" ht="16.2" x14ac:dyDescent="0.45">
      <c r="A117" s="15" t="s">
        <v>843</v>
      </c>
      <c r="B117" s="16">
        <v>166</v>
      </c>
      <c r="C117" s="17" t="s">
        <v>803</v>
      </c>
      <c r="D117" s="17" t="s">
        <v>844</v>
      </c>
    </row>
    <row r="118" spans="1:4" ht="16.2" x14ac:dyDescent="0.45">
      <c r="A118" s="15" t="s">
        <v>845</v>
      </c>
      <c r="B118" s="16">
        <v>167</v>
      </c>
      <c r="C118" s="17" t="s">
        <v>803</v>
      </c>
      <c r="D118" s="17" t="s">
        <v>846</v>
      </c>
    </row>
    <row r="119" spans="1:4" ht="16.2" x14ac:dyDescent="0.45">
      <c r="A119" s="15" t="s">
        <v>847</v>
      </c>
      <c r="B119" s="16">
        <v>168</v>
      </c>
      <c r="C119" s="17" t="s">
        <v>803</v>
      </c>
      <c r="D119" s="17" t="s">
        <v>848</v>
      </c>
    </row>
    <row r="120" spans="1:4" ht="16.2" x14ac:dyDescent="0.45">
      <c r="A120" s="15" t="s">
        <v>849</v>
      </c>
      <c r="B120" s="16">
        <v>169</v>
      </c>
      <c r="C120" s="17" t="s">
        <v>803</v>
      </c>
      <c r="D120" s="17" t="s">
        <v>850</v>
      </c>
    </row>
    <row r="121" spans="1:4" ht="16.2" x14ac:dyDescent="0.45">
      <c r="A121" s="15" t="s">
        <v>851</v>
      </c>
      <c r="B121" s="16">
        <v>170</v>
      </c>
      <c r="C121" s="17" t="s">
        <v>803</v>
      </c>
      <c r="D121" s="17" t="s">
        <v>852</v>
      </c>
    </row>
    <row r="122" spans="1:4" ht="16.2" x14ac:dyDescent="0.45">
      <c r="A122" s="15" t="s">
        <v>853</v>
      </c>
      <c r="B122" s="16">
        <v>171</v>
      </c>
      <c r="C122" s="17" t="s">
        <v>803</v>
      </c>
      <c r="D122" s="17" t="s">
        <v>854</v>
      </c>
    </row>
    <row r="123" spans="1:4" ht="16.2" x14ac:dyDescent="0.45">
      <c r="A123" s="15" t="s">
        <v>855</v>
      </c>
      <c r="B123" s="16">
        <v>172</v>
      </c>
      <c r="C123" s="17" t="s">
        <v>803</v>
      </c>
      <c r="D123" s="17" t="s">
        <v>856</v>
      </c>
    </row>
    <row r="124" spans="1:4" ht="16.2" x14ac:dyDescent="0.45">
      <c r="A124" s="15" t="s">
        <v>857</v>
      </c>
      <c r="B124" s="16">
        <v>173</v>
      </c>
      <c r="C124" s="17" t="s">
        <v>803</v>
      </c>
      <c r="D124" s="17" t="s">
        <v>858</v>
      </c>
    </row>
    <row r="125" spans="1:4" ht="16.2" x14ac:dyDescent="0.45">
      <c r="A125" s="15" t="s">
        <v>859</v>
      </c>
      <c r="B125" s="16">
        <v>174</v>
      </c>
      <c r="C125" s="17" t="s">
        <v>803</v>
      </c>
      <c r="D125" s="17" t="s">
        <v>860</v>
      </c>
    </row>
    <row r="126" spans="1:4" ht="16.2" x14ac:dyDescent="0.45">
      <c r="A126" s="15" t="s">
        <v>861</v>
      </c>
      <c r="B126" s="16">
        <v>175</v>
      </c>
      <c r="C126" s="17" t="s">
        <v>803</v>
      </c>
      <c r="D126" s="17" t="s">
        <v>862</v>
      </c>
    </row>
    <row r="127" spans="1:4" ht="16.2" x14ac:dyDescent="0.45">
      <c r="A127" s="15" t="s">
        <v>863</v>
      </c>
      <c r="B127" s="16">
        <v>176</v>
      </c>
      <c r="C127" s="17" t="s">
        <v>803</v>
      </c>
      <c r="D127" s="17" t="s">
        <v>864</v>
      </c>
    </row>
    <row r="128" spans="1:4" ht="16.2" x14ac:dyDescent="0.45">
      <c r="A128" s="15" t="s">
        <v>865</v>
      </c>
      <c r="B128" s="16">
        <v>177</v>
      </c>
      <c r="C128" s="17" t="s">
        <v>803</v>
      </c>
      <c r="D128" s="17" t="s">
        <v>866</v>
      </c>
    </row>
    <row r="129" spans="1:4" ht="16.2" x14ac:dyDescent="0.45">
      <c r="A129" s="15" t="s">
        <v>867</v>
      </c>
      <c r="B129" s="16">
        <v>178</v>
      </c>
      <c r="C129" s="17" t="s">
        <v>803</v>
      </c>
      <c r="D129" s="17" t="s">
        <v>868</v>
      </c>
    </row>
    <row r="130" spans="1:4" ht="16.2" x14ac:dyDescent="0.45">
      <c r="A130" s="15" t="s">
        <v>869</v>
      </c>
      <c r="B130" s="16">
        <v>179</v>
      </c>
      <c r="C130" s="17" t="s">
        <v>803</v>
      </c>
      <c r="D130" s="17" t="s">
        <v>870</v>
      </c>
    </row>
    <row r="131" spans="1:4" ht="16.2" x14ac:dyDescent="0.45">
      <c r="A131" s="15" t="s">
        <v>871</v>
      </c>
      <c r="B131" s="16">
        <v>180</v>
      </c>
      <c r="C131" s="17" t="s">
        <v>803</v>
      </c>
      <c r="D131" s="17" t="s">
        <v>872</v>
      </c>
    </row>
    <row r="132" spans="1:4" ht="16.2" x14ac:dyDescent="0.45">
      <c r="A132" s="15" t="s">
        <v>873</v>
      </c>
      <c r="B132" s="16">
        <v>181</v>
      </c>
      <c r="C132" s="17" t="s">
        <v>803</v>
      </c>
      <c r="D132" s="17" t="s">
        <v>874</v>
      </c>
    </row>
    <row r="133" spans="1:4" ht="16.2" x14ac:dyDescent="0.45">
      <c r="A133" s="15" t="s">
        <v>875</v>
      </c>
      <c r="B133" s="16">
        <v>182</v>
      </c>
      <c r="C133" s="17" t="s">
        <v>803</v>
      </c>
      <c r="D133" s="17" t="s">
        <v>876</v>
      </c>
    </row>
    <row r="134" spans="1:4" ht="16.2" x14ac:dyDescent="0.45">
      <c r="A134" s="15" t="s">
        <v>877</v>
      </c>
      <c r="B134" s="16">
        <v>183</v>
      </c>
      <c r="C134" s="17" t="s">
        <v>803</v>
      </c>
      <c r="D134" s="17" t="s">
        <v>878</v>
      </c>
    </row>
    <row r="135" spans="1:4" ht="16.2" x14ac:dyDescent="0.45">
      <c r="A135" s="15" t="s">
        <v>879</v>
      </c>
      <c r="B135" s="16">
        <v>184</v>
      </c>
      <c r="C135" s="17" t="s">
        <v>803</v>
      </c>
      <c r="D135" s="17" t="s">
        <v>880</v>
      </c>
    </row>
    <row r="136" spans="1:4" ht="16.2" x14ac:dyDescent="0.45">
      <c r="A136" s="15" t="s">
        <v>881</v>
      </c>
      <c r="B136" s="16">
        <v>185</v>
      </c>
      <c r="C136" s="17" t="s">
        <v>803</v>
      </c>
      <c r="D136" s="17" t="s">
        <v>882</v>
      </c>
    </row>
    <row r="137" spans="1:4" ht="16.2" x14ac:dyDescent="0.45">
      <c r="A137" s="15" t="s">
        <v>883</v>
      </c>
      <c r="B137" s="16">
        <v>186</v>
      </c>
      <c r="C137" s="17" t="s">
        <v>803</v>
      </c>
      <c r="D137" s="17" t="s">
        <v>884</v>
      </c>
    </row>
    <row r="138" spans="1:4" ht="16.2" x14ac:dyDescent="0.45">
      <c r="A138" s="15" t="s">
        <v>885</v>
      </c>
      <c r="B138" s="16">
        <v>187</v>
      </c>
      <c r="C138" s="17" t="s">
        <v>803</v>
      </c>
      <c r="D138" s="17" t="s">
        <v>886</v>
      </c>
    </row>
    <row r="139" spans="1:4" ht="16.2" x14ac:dyDescent="0.45">
      <c r="A139" s="15" t="s">
        <v>887</v>
      </c>
      <c r="B139" s="16">
        <v>188</v>
      </c>
      <c r="C139" s="17" t="s">
        <v>803</v>
      </c>
      <c r="D139" s="17" t="s">
        <v>888</v>
      </c>
    </row>
    <row r="140" spans="1:4" ht="16.2" x14ac:dyDescent="0.45">
      <c r="A140" s="15" t="s">
        <v>889</v>
      </c>
      <c r="B140" s="16">
        <v>189</v>
      </c>
      <c r="C140" s="17" t="s">
        <v>803</v>
      </c>
      <c r="D140" s="17" t="s">
        <v>890</v>
      </c>
    </row>
    <row r="141" spans="1:4" ht="16.2" x14ac:dyDescent="0.45">
      <c r="A141" s="15" t="s">
        <v>891</v>
      </c>
      <c r="B141" s="16">
        <v>190</v>
      </c>
      <c r="C141" s="17" t="s">
        <v>803</v>
      </c>
      <c r="D141" s="17" t="s">
        <v>892</v>
      </c>
    </row>
    <row r="142" spans="1:4" ht="16.2" x14ac:dyDescent="0.45">
      <c r="A142" s="15" t="s">
        <v>893</v>
      </c>
      <c r="B142" s="16">
        <v>191</v>
      </c>
      <c r="C142" s="17" t="s">
        <v>803</v>
      </c>
      <c r="D142" s="17" t="s">
        <v>894</v>
      </c>
    </row>
    <row r="143" spans="1:4" ht="16.2" x14ac:dyDescent="0.45">
      <c r="A143" s="15" t="s">
        <v>895</v>
      </c>
      <c r="B143" s="16">
        <v>192</v>
      </c>
      <c r="C143" s="17" t="s">
        <v>803</v>
      </c>
      <c r="D143" s="17" t="s">
        <v>896</v>
      </c>
    </row>
    <row r="144" spans="1:4" ht="16.2" x14ac:dyDescent="0.45">
      <c r="A144" s="15" t="s">
        <v>897</v>
      </c>
      <c r="B144" s="16">
        <v>193</v>
      </c>
      <c r="C144" s="17" t="s">
        <v>803</v>
      </c>
      <c r="D144" s="17" t="s">
        <v>898</v>
      </c>
    </row>
    <row r="145" spans="1:4" ht="16.2" x14ac:dyDescent="0.45">
      <c r="A145" s="15" t="s">
        <v>899</v>
      </c>
      <c r="B145" s="16">
        <v>194</v>
      </c>
      <c r="C145" s="17" t="s">
        <v>900</v>
      </c>
      <c r="D145" s="17" t="s">
        <v>901</v>
      </c>
    </row>
    <row r="146" spans="1:4" ht="16.2" x14ac:dyDescent="0.45">
      <c r="A146" s="15" t="s">
        <v>902</v>
      </c>
      <c r="B146" s="16">
        <v>195</v>
      </c>
      <c r="C146" s="17" t="s">
        <v>900</v>
      </c>
      <c r="D146" s="17" t="s">
        <v>903</v>
      </c>
    </row>
    <row r="147" spans="1:4" ht="16.2" x14ac:dyDescent="0.45">
      <c r="A147" s="15" t="s">
        <v>904</v>
      </c>
      <c r="B147" s="16">
        <v>196</v>
      </c>
      <c r="C147" s="17" t="s">
        <v>900</v>
      </c>
      <c r="D147" s="17" t="s">
        <v>905</v>
      </c>
    </row>
    <row r="148" spans="1:4" ht="16.2" x14ac:dyDescent="0.45">
      <c r="A148" s="15" t="s">
        <v>906</v>
      </c>
      <c r="B148" s="16">
        <v>197</v>
      </c>
      <c r="C148" s="17" t="s">
        <v>900</v>
      </c>
      <c r="D148" s="17" t="s">
        <v>907</v>
      </c>
    </row>
    <row r="149" spans="1:4" ht="16.2" x14ac:dyDescent="0.45">
      <c r="A149" s="15" t="s">
        <v>908</v>
      </c>
      <c r="B149" s="16">
        <v>198</v>
      </c>
      <c r="C149" s="17" t="s">
        <v>900</v>
      </c>
      <c r="D149" s="17" t="s">
        <v>909</v>
      </c>
    </row>
    <row r="150" spans="1:4" ht="16.2" x14ac:dyDescent="0.45">
      <c r="A150" s="15" t="s">
        <v>910</v>
      </c>
      <c r="B150" s="16">
        <v>199</v>
      </c>
      <c r="C150" s="17" t="s">
        <v>900</v>
      </c>
      <c r="D150" s="17" t="s">
        <v>911</v>
      </c>
    </row>
    <row r="151" spans="1:4" ht="16.2" x14ac:dyDescent="0.45">
      <c r="A151" s="15" t="s">
        <v>912</v>
      </c>
      <c r="B151" s="16">
        <v>200</v>
      </c>
      <c r="C151" s="17" t="s">
        <v>900</v>
      </c>
      <c r="D151" s="17" t="s">
        <v>913</v>
      </c>
    </row>
    <row r="152" spans="1:4" ht="16.2" x14ac:dyDescent="0.45">
      <c r="A152" s="15" t="s">
        <v>914</v>
      </c>
      <c r="B152" s="16">
        <v>201</v>
      </c>
      <c r="C152" s="17" t="s">
        <v>900</v>
      </c>
      <c r="D152" s="17" t="s">
        <v>915</v>
      </c>
    </row>
    <row r="153" spans="1:4" ht="16.2" x14ac:dyDescent="0.45">
      <c r="A153" s="15" t="s">
        <v>916</v>
      </c>
      <c r="B153" s="16">
        <v>202</v>
      </c>
      <c r="C153" s="17" t="s">
        <v>900</v>
      </c>
      <c r="D153" s="17" t="s">
        <v>917</v>
      </c>
    </row>
    <row r="154" spans="1:4" ht="16.2" x14ac:dyDescent="0.45">
      <c r="A154" s="15" t="s">
        <v>918</v>
      </c>
      <c r="B154" s="16">
        <v>203</v>
      </c>
      <c r="C154" s="17" t="s">
        <v>900</v>
      </c>
      <c r="D154" s="17" t="s">
        <v>919</v>
      </c>
    </row>
    <row r="155" spans="1:4" ht="16.2" x14ac:dyDescent="0.45">
      <c r="A155" s="15" t="s">
        <v>920</v>
      </c>
      <c r="B155" s="16">
        <v>204</v>
      </c>
      <c r="C155" s="17" t="s">
        <v>900</v>
      </c>
      <c r="D155" s="17" t="s">
        <v>921</v>
      </c>
    </row>
    <row r="156" spans="1:4" ht="16.2" x14ac:dyDescent="0.45">
      <c r="A156" s="15" t="s">
        <v>922</v>
      </c>
      <c r="B156" s="16">
        <v>205</v>
      </c>
      <c r="C156" s="17" t="s">
        <v>900</v>
      </c>
      <c r="D156" s="17" t="s">
        <v>923</v>
      </c>
    </row>
    <row r="157" spans="1:4" ht="16.2" x14ac:dyDescent="0.45">
      <c r="A157" s="15" t="s">
        <v>924</v>
      </c>
      <c r="B157" s="16">
        <v>206</v>
      </c>
      <c r="C157" s="17" t="s">
        <v>900</v>
      </c>
      <c r="D157" s="17" t="s">
        <v>925</v>
      </c>
    </row>
    <row r="158" spans="1:4" ht="16.2" x14ac:dyDescent="0.45">
      <c r="A158" s="15" t="s">
        <v>926</v>
      </c>
      <c r="B158" s="16">
        <v>207</v>
      </c>
      <c r="C158" s="17" t="s">
        <v>900</v>
      </c>
      <c r="D158" s="17" t="s">
        <v>927</v>
      </c>
    </row>
    <row r="159" spans="1:4" ht="16.2" x14ac:dyDescent="0.45">
      <c r="A159" s="15" t="s">
        <v>928</v>
      </c>
      <c r="B159" s="16">
        <v>208</v>
      </c>
      <c r="C159" s="17" t="s">
        <v>900</v>
      </c>
      <c r="D159" s="17" t="s">
        <v>929</v>
      </c>
    </row>
    <row r="160" spans="1:4" ht="16.2" x14ac:dyDescent="0.45">
      <c r="A160" s="15" t="s">
        <v>930</v>
      </c>
      <c r="B160" s="16">
        <v>209</v>
      </c>
      <c r="C160" s="17" t="s">
        <v>900</v>
      </c>
      <c r="D160" s="17" t="s">
        <v>931</v>
      </c>
    </row>
    <row r="161" spans="1:4" ht="16.2" x14ac:dyDescent="0.45">
      <c r="A161" s="15" t="s">
        <v>932</v>
      </c>
      <c r="B161" s="16">
        <v>210</v>
      </c>
      <c r="C161" s="17" t="s">
        <v>900</v>
      </c>
      <c r="D161" s="17" t="s">
        <v>933</v>
      </c>
    </row>
    <row r="162" spans="1:4" ht="16.2" x14ac:dyDescent="0.45">
      <c r="A162" s="15" t="s">
        <v>934</v>
      </c>
      <c r="B162" s="16">
        <v>211</v>
      </c>
      <c r="C162" s="17" t="s">
        <v>900</v>
      </c>
      <c r="D162" s="17" t="s">
        <v>935</v>
      </c>
    </row>
    <row r="163" spans="1:4" ht="16.2" x14ac:dyDescent="0.45">
      <c r="A163" s="15" t="s">
        <v>936</v>
      </c>
      <c r="B163" s="16">
        <v>212</v>
      </c>
      <c r="C163" s="17" t="s">
        <v>900</v>
      </c>
      <c r="D163" s="17" t="s">
        <v>937</v>
      </c>
    </row>
    <row r="164" spans="1:4" ht="16.2" x14ac:dyDescent="0.45">
      <c r="A164" s="15" t="s">
        <v>938</v>
      </c>
      <c r="B164" s="16">
        <v>213</v>
      </c>
      <c r="C164" s="17" t="s">
        <v>900</v>
      </c>
      <c r="D164" s="17" t="s">
        <v>939</v>
      </c>
    </row>
    <row r="165" spans="1:4" ht="16.2" x14ac:dyDescent="0.45">
      <c r="A165" s="15" t="s">
        <v>940</v>
      </c>
      <c r="B165" s="16">
        <v>214</v>
      </c>
      <c r="C165" s="17" t="s">
        <v>900</v>
      </c>
      <c r="D165" s="17" t="s">
        <v>941</v>
      </c>
    </row>
    <row r="166" spans="1:4" ht="16.2" x14ac:dyDescent="0.45">
      <c r="A166" s="15" t="s">
        <v>942</v>
      </c>
      <c r="B166" s="16">
        <v>215</v>
      </c>
      <c r="C166" s="17" t="s">
        <v>900</v>
      </c>
      <c r="D166" s="17" t="s">
        <v>943</v>
      </c>
    </row>
    <row r="167" spans="1:4" ht="16.2" x14ac:dyDescent="0.45">
      <c r="A167" s="15" t="s">
        <v>944</v>
      </c>
      <c r="B167" s="16">
        <v>216</v>
      </c>
      <c r="C167" s="17" t="s">
        <v>900</v>
      </c>
      <c r="D167" s="17" t="s">
        <v>945</v>
      </c>
    </row>
    <row r="168" spans="1:4" ht="16.2" x14ac:dyDescent="0.45">
      <c r="A168" s="15" t="s">
        <v>946</v>
      </c>
      <c r="B168" s="16">
        <v>217</v>
      </c>
      <c r="C168" s="17" t="s">
        <v>900</v>
      </c>
      <c r="D168" s="17" t="s">
        <v>947</v>
      </c>
    </row>
    <row r="169" spans="1:4" ht="16.2" x14ac:dyDescent="0.45">
      <c r="A169" s="15" t="s">
        <v>948</v>
      </c>
      <c r="B169" s="16">
        <v>218</v>
      </c>
      <c r="C169" s="17" t="s">
        <v>900</v>
      </c>
      <c r="D169" s="17" t="s">
        <v>949</v>
      </c>
    </row>
    <row r="170" spans="1:4" ht="16.2" x14ac:dyDescent="0.45">
      <c r="A170" s="15" t="s">
        <v>950</v>
      </c>
      <c r="B170" s="16">
        <v>219</v>
      </c>
      <c r="C170" s="17" t="s">
        <v>900</v>
      </c>
      <c r="D170" s="17" t="s">
        <v>951</v>
      </c>
    </row>
    <row r="171" spans="1:4" ht="16.2" x14ac:dyDescent="0.45">
      <c r="A171" s="15" t="s">
        <v>952</v>
      </c>
      <c r="B171" s="16">
        <v>220</v>
      </c>
      <c r="C171" s="17" t="s">
        <v>900</v>
      </c>
      <c r="D171" s="17" t="s">
        <v>953</v>
      </c>
    </row>
    <row r="172" spans="1:4" ht="16.2" x14ac:dyDescent="0.45">
      <c r="A172" s="15" t="s">
        <v>954</v>
      </c>
      <c r="B172" s="16">
        <v>221</v>
      </c>
      <c r="C172" s="17" t="s">
        <v>900</v>
      </c>
      <c r="D172" s="17" t="s">
        <v>955</v>
      </c>
    </row>
    <row r="173" spans="1:4" ht="16.2" x14ac:dyDescent="0.45">
      <c r="A173" s="15" t="s">
        <v>956</v>
      </c>
      <c r="B173" s="16">
        <v>222</v>
      </c>
      <c r="C173" s="17" t="s">
        <v>900</v>
      </c>
      <c r="D173" s="17" t="s">
        <v>957</v>
      </c>
    </row>
    <row r="174" spans="1:4" ht="16.2" x14ac:dyDescent="0.45">
      <c r="A174" s="15" t="s">
        <v>958</v>
      </c>
      <c r="B174" s="16">
        <v>223</v>
      </c>
      <c r="C174" s="17" t="s">
        <v>900</v>
      </c>
      <c r="D174" s="17" t="s">
        <v>959</v>
      </c>
    </row>
    <row r="175" spans="1:4" ht="16.2" x14ac:dyDescent="0.45">
      <c r="A175" s="15" t="s">
        <v>960</v>
      </c>
      <c r="B175" s="16">
        <v>224</v>
      </c>
      <c r="C175" s="17" t="s">
        <v>900</v>
      </c>
      <c r="D175" s="17" t="s">
        <v>961</v>
      </c>
    </row>
    <row r="176" spans="1:4" ht="16.2" x14ac:dyDescent="0.45">
      <c r="A176" s="15" t="s">
        <v>962</v>
      </c>
      <c r="B176" s="16">
        <v>225</v>
      </c>
      <c r="C176" s="17" t="s">
        <v>900</v>
      </c>
      <c r="D176" s="17" t="s">
        <v>963</v>
      </c>
    </row>
    <row r="177" spans="1:4" ht="16.2" x14ac:dyDescent="0.45">
      <c r="A177" s="15" t="s">
        <v>964</v>
      </c>
      <c r="B177" s="16">
        <v>226</v>
      </c>
      <c r="C177" s="17" t="s">
        <v>900</v>
      </c>
      <c r="D177" s="17" t="s">
        <v>965</v>
      </c>
    </row>
    <row r="178" spans="1:4" ht="16.2" x14ac:dyDescent="0.45">
      <c r="A178" s="15" t="s">
        <v>966</v>
      </c>
      <c r="B178" s="16">
        <v>227</v>
      </c>
      <c r="C178" s="17" t="s">
        <v>900</v>
      </c>
      <c r="D178" s="17" t="s">
        <v>967</v>
      </c>
    </row>
    <row r="179" spans="1:4" ht="16.2" x14ac:dyDescent="0.45">
      <c r="A179" s="15" t="s">
        <v>968</v>
      </c>
      <c r="B179" s="16">
        <v>228</v>
      </c>
      <c r="C179" s="17" t="s">
        <v>900</v>
      </c>
      <c r="D179" s="17" t="s">
        <v>969</v>
      </c>
    </row>
    <row r="180" spans="1:4" ht="16.2" x14ac:dyDescent="0.45">
      <c r="A180" s="15" t="s">
        <v>970</v>
      </c>
      <c r="B180" s="16">
        <v>229</v>
      </c>
      <c r="C180" s="17" t="s">
        <v>900</v>
      </c>
      <c r="D180" s="17" t="s">
        <v>971</v>
      </c>
    </row>
    <row r="181" spans="1:4" ht="16.2" x14ac:dyDescent="0.45">
      <c r="A181" s="15" t="s">
        <v>972</v>
      </c>
      <c r="B181" s="16">
        <v>230</v>
      </c>
      <c r="C181" s="17" t="s">
        <v>900</v>
      </c>
      <c r="D181" s="17" t="s">
        <v>973</v>
      </c>
    </row>
    <row r="182" spans="1:4" ht="16.2" x14ac:dyDescent="0.45">
      <c r="A182" s="15" t="s">
        <v>974</v>
      </c>
      <c r="B182" s="16">
        <v>231</v>
      </c>
      <c r="C182" s="17" t="s">
        <v>900</v>
      </c>
      <c r="D182" s="17" t="s">
        <v>975</v>
      </c>
    </row>
    <row r="183" spans="1:4" ht="16.2" x14ac:dyDescent="0.45">
      <c r="A183" s="15" t="s">
        <v>976</v>
      </c>
      <c r="B183" s="16">
        <v>232</v>
      </c>
      <c r="C183" s="17" t="s">
        <v>900</v>
      </c>
      <c r="D183" s="17" t="s">
        <v>977</v>
      </c>
    </row>
    <row r="184" spans="1:4" ht="16.2" x14ac:dyDescent="0.45">
      <c r="A184" s="15" t="s">
        <v>978</v>
      </c>
      <c r="B184" s="16">
        <v>233</v>
      </c>
      <c r="C184" s="17" t="s">
        <v>900</v>
      </c>
      <c r="D184" s="17" t="s">
        <v>979</v>
      </c>
    </row>
    <row r="185" spans="1:4" ht="16.2" x14ac:dyDescent="0.45">
      <c r="A185" s="15" t="s">
        <v>980</v>
      </c>
      <c r="B185" s="16">
        <v>234</v>
      </c>
      <c r="C185" s="17" t="s">
        <v>900</v>
      </c>
      <c r="D185" s="17" t="s">
        <v>981</v>
      </c>
    </row>
    <row r="186" spans="1:4" ht="16.2" x14ac:dyDescent="0.45">
      <c r="A186" s="15" t="s">
        <v>982</v>
      </c>
      <c r="B186" s="16">
        <v>235</v>
      </c>
      <c r="C186" s="17" t="s">
        <v>900</v>
      </c>
      <c r="D186" s="17" t="s">
        <v>983</v>
      </c>
    </row>
    <row r="187" spans="1:4" ht="16.2" x14ac:dyDescent="0.45">
      <c r="A187" s="15" t="s">
        <v>984</v>
      </c>
      <c r="B187" s="16">
        <v>236</v>
      </c>
      <c r="C187" s="17" t="s">
        <v>900</v>
      </c>
      <c r="D187" s="17" t="s">
        <v>985</v>
      </c>
    </row>
    <row r="188" spans="1:4" ht="16.2" x14ac:dyDescent="0.45">
      <c r="A188" s="15" t="s">
        <v>986</v>
      </c>
      <c r="B188" s="16">
        <v>237</v>
      </c>
      <c r="C188" s="17" t="s">
        <v>900</v>
      </c>
      <c r="D188" s="17" t="s">
        <v>987</v>
      </c>
    </row>
    <row r="189" spans="1:4" ht="16.2" x14ac:dyDescent="0.45">
      <c r="A189" s="15" t="s">
        <v>988</v>
      </c>
      <c r="B189" s="16">
        <v>238</v>
      </c>
      <c r="C189" s="17" t="s">
        <v>900</v>
      </c>
      <c r="D189" s="17" t="s">
        <v>989</v>
      </c>
    </row>
    <row r="190" spans="1:4" ht="16.2" x14ac:dyDescent="0.45">
      <c r="A190" s="15" t="s">
        <v>990</v>
      </c>
      <c r="B190" s="16">
        <v>239</v>
      </c>
      <c r="C190" s="17" t="s">
        <v>900</v>
      </c>
      <c r="D190" s="17" t="s">
        <v>991</v>
      </c>
    </row>
    <row r="191" spans="1:4" ht="16.2" x14ac:dyDescent="0.45">
      <c r="A191" s="15" t="s">
        <v>992</v>
      </c>
      <c r="B191" s="16">
        <v>240</v>
      </c>
      <c r="C191" s="17" t="s">
        <v>900</v>
      </c>
      <c r="D191" s="17" t="s">
        <v>993</v>
      </c>
    </row>
    <row r="192" spans="1:4" ht="16.2" x14ac:dyDescent="0.45">
      <c r="A192" s="15" t="s">
        <v>994</v>
      </c>
      <c r="B192" s="16">
        <v>241</v>
      </c>
      <c r="C192" s="17" t="s">
        <v>900</v>
      </c>
      <c r="D192" s="17" t="s">
        <v>995</v>
      </c>
    </row>
    <row r="193" spans="1:4" ht="16.2" x14ac:dyDescent="0.45">
      <c r="A193" s="15" t="s">
        <v>996</v>
      </c>
      <c r="B193" s="16">
        <v>242</v>
      </c>
      <c r="C193" s="17" t="s">
        <v>997</v>
      </c>
      <c r="D193" s="17" t="s">
        <v>998</v>
      </c>
    </row>
    <row r="194" spans="1:4" ht="16.2" x14ac:dyDescent="0.45">
      <c r="A194" s="15" t="s">
        <v>999</v>
      </c>
      <c r="B194" s="16">
        <v>243</v>
      </c>
      <c r="C194" s="17" t="s">
        <v>997</v>
      </c>
      <c r="D194" s="17" t="s">
        <v>1000</v>
      </c>
    </row>
    <row r="195" spans="1:4" ht="16.2" x14ac:dyDescent="0.45">
      <c r="A195" s="15" t="s">
        <v>1001</v>
      </c>
      <c r="B195" s="16">
        <v>244</v>
      </c>
      <c r="C195" s="17" t="s">
        <v>997</v>
      </c>
      <c r="D195" s="17" t="s">
        <v>1002</v>
      </c>
    </row>
    <row r="196" spans="1:4" ht="16.2" x14ac:dyDescent="0.45">
      <c r="A196" s="15" t="s">
        <v>1003</v>
      </c>
      <c r="B196" s="16">
        <v>245</v>
      </c>
      <c r="C196" s="17" t="s">
        <v>997</v>
      </c>
      <c r="D196" s="17" t="s">
        <v>1004</v>
      </c>
    </row>
    <row r="197" spans="1:4" ht="16.2" x14ac:dyDescent="0.45">
      <c r="A197" s="15" t="s">
        <v>1005</v>
      </c>
      <c r="B197" s="16">
        <v>246</v>
      </c>
      <c r="C197" s="17" t="s">
        <v>997</v>
      </c>
      <c r="D197" s="17" t="s">
        <v>1006</v>
      </c>
    </row>
    <row r="198" spans="1:4" ht="16.2" x14ac:dyDescent="0.45">
      <c r="A198" s="15" t="s">
        <v>1007</v>
      </c>
      <c r="B198" s="16">
        <v>247</v>
      </c>
      <c r="C198" s="17" t="s">
        <v>997</v>
      </c>
      <c r="D198" s="17" t="s">
        <v>1008</v>
      </c>
    </row>
    <row r="199" spans="1:4" ht="16.2" x14ac:dyDescent="0.45">
      <c r="A199" s="15" t="s">
        <v>1009</v>
      </c>
      <c r="B199" s="16">
        <v>248</v>
      </c>
      <c r="C199" s="17" t="s">
        <v>997</v>
      </c>
      <c r="D199" s="17" t="s">
        <v>1010</v>
      </c>
    </row>
    <row r="200" spans="1:4" ht="16.2" x14ac:dyDescent="0.45">
      <c r="A200" s="15" t="s">
        <v>1011</v>
      </c>
      <c r="B200" s="16">
        <v>249</v>
      </c>
      <c r="C200" s="17" t="s">
        <v>997</v>
      </c>
      <c r="D200" s="17" t="s">
        <v>1012</v>
      </c>
    </row>
    <row r="201" spans="1:4" ht="16.2" x14ac:dyDescent="0.45">
      <c r="A201" s="15" t="s">
        <v>1013</v>
      </c>
      <c r="B201" s="16">
        <v>250</v>
      </c>
      <c r="C201" s="17" t="s">
        <v>997</v>
      </c>
      <c r="D201" s="17" t="s">
        <v>1014</v>
      </c>
    </row>
    <row r="202" spans="1:4" ht="16.2" x14ac:dyDescent="0.45">
      <c r="A202" s="15" t="s">
        <v>1015</v>
      </c>
      <c r="B202" s="16">
        <v>251</v>
      </c>
      <c r="C202" s="17" t="s">
        <v>997</v>
      </c>
      <c r="D202" s="17" t="s">
        <v>1016</v>
      </c>
    </row>
    <row r="203" spans="1:4" ht="16.2" x14ac:dyDescent="0.45">
      <c r="A203" s="15" t="s">
        <v>1017</v>
      </c>
      <c r="B203" s="16">
        <v>252</v>
      </c>
      <c r="C203" s="17" t="s">
        <v>997</v>
      </c>
      <c r="D203" s="17" t="s">
        <v>1018</v>
      </c>
    </row>
    <row r="204" spans="1:4" ht="16.2" x14ac:dyDescent="0.45">
      <c r="A204" s="15" t="s">
        <v>1019</v>
      </c>
      <c r="B204" s="16">
        <v>253</v>
      </c>
      <c r="C204" s="17" t="s">
        <v>997</v>
      </c>
      <c r="D204" s="17" t="s">
        <v>1020</v>
      </c>
    </row>
    <row r="205" spans="1:4" ht="16.2" x14ac:dyDescent="0.45">
      <c r="A205" s="15" t="s">
        <v>1021</v>
      </c>
      <c r="B205" s="16">
        <v>254</v>
      </c>
      <c r="C205" s="17" t="s">
        <v>997</v>
      </c>
      <c r="D205" s="17" t="s">
        <v>1022</v>
      </c>
    </row>
    <row r="206" spans="1:4" ht="16.2" x14ac:dyDescent="0.45">
      <c r="A206" s="15" t="s">
        <v>1023</v>
      </c>
      <c r="B206" s="16">
        <v>255</v>
      </c>
      <c r="C206" s="17" t="s">
        <v>997</v>
      </c>
      <c r="D206" s="17" t="s">
        <v>1024</v>
      </c>
    </row>
    <row r="207" spans="1:4" ht="16.2" x14ac:dyDescent="0.45">
      <c r="A207" s="15" t="s">
        <v>1025</v>
      </c>
      <c r="B207" s="16">
        <v>256</v>
      </c>
      <c r="C207" s="17" t="s">
        <v>997</v>
      </c>
      <c r="D207" s="17" t="s">
        <v>1026</v>
      </c>
    </row>
    <row r="208" spans="1:4" ht="16.2" x14ac:dyDescent="0.45">
      <c r="A208" s="15" t="s">
        <v>1027</v>
      </c>
      <c r="B208" s="16">
        <v>257</v>
      </c>
      <c r="C208" s="17" t="s">
        <v>997</v>
      </c>
      <c r="D208" s="17" t="s">
        <v>1028</v>
      </c>
    </row>
    <row r="209" spans="1:4" ht="16.2" x14ac:dyDescent="0.45">
      <c r="A209" s="15" t="s">
        <v>1029</v>
      </c>
      <c r="B209" s="16">
        <v>258</v>
      </c>
      <c r="C209" s="17" t="s">
        <v>997</v>
      </c>
      <c r="D209" s="17" t="s">
        <v>1030</v>
      </c>
    </row>
    <row r="210" spans="1:4" ht="16.2" x14ac:dyDescent="0.45">
      <c r="A210" s="15" t="s">
        <v>1031</v>
      </c>
      <c r="B210" s="16">
        <v>259</v>
      </c>
      <c r="C210" s="17" t="s">
        <v>997</v>
      </c>
      <c r="D210" s="17" t="s">
        <v>1032</v>
      </c>
    </row>
    <row r="211" spans="1:4" ht="16.2" x14ac:dyDescent="0.45">
      <c r="A211" s="15" t="s">
        <v>1033</v>
      </c>
      <c r="B211" s="16">
        <v>260</v>
      </c>
      <c r="C211" s="17" t="s">
        <v>997</v>
      </c>
      <c r="D211" s="17" t="s">
        <v>1034</v>
      </c>
    </row>
    <row r="212" spans="1:4" ht="16.2" x14ac:dyDescent="0.45">
      <c r="A212" s="15" t="s">
        <v>1035</v>
      </c>
      <c r="B212" s="16">
        <v>261</v>
      </c>
      <c r="C212" s="17" t="s">
        <v>997</v>
      </c>
      <c r="D212" s="17" t="s">
        <v>1036</v>
      </c>
    </row>
    <row r="213" spans="1:4" ht="16.2" x14ac:dyDescent="0.45">
      <c r="A213" s="15" t="s">
        <v>1037</v>
      </c>
      <c r="B213" s="16">
        <v>262</v>
      </c>
      <c r="C213" s="17" t="s">
        <v>997</v>
      </c>
      <c r="D213" s="17" t="s">
        <v>1038</v>
      </c>
    </row>
    <row r="214" spans="1:4" ht="16.2" x14ac:dyDescent="0.45">
      <c r="A214" s="15" t="s">
        <v>1039</v>
      </c>
      <c r="B214" s="16">
        <v>263</v>
      </c>
      <c r="C214" s="17" t="s">
        <v>997</v>
      </c>
      <c r="D214" s="17" t="s">
        <v>1040</v>
      </c>
    </row>
    <row r="215" spans="1:4" ht="16.2" x14ac:dyDescent="0.45">
      <c r="A215" s="15" t="s">
        <v>1041</v>
      </c>
      <c r="B215" s="16">
        <v>264</v>
      </c>
      <c r="C215" s="17" t="s">
        <v>997</v>
      </c>
      <c r="D215" s="17" t="s">
        <v>1042</v>
      </c>
    </row>
    <row r="216" spans="1:4" ht="16.2" x14ac:dyDescent="0.45">
      <c r="A216" s="15" t="s">
        <v>1043</v>
      </c>
      <c r="B216" s="16">
        <v>265</v>
      </c>
      <c r="C216" s="17" t="s">
        <v>997</v>
      </c>
      <c r="D216" s="17" t="s">
        <v>1044</v>
      </c>
    </row>
    <row r="217" spans="1:4" ht="16.2" x14ac:dyDescent="0.45">
      <c r="A217" s="15" t="s">
        <v>1045</v>
      </c>
      <c r="B217" s="16">
        <v>266</v>
      </c>
      <c r="C217" s="17" t="s">
        <v>997</v>
      </c>
      <c r="D217" s="17" t="s">
        <v>1046</v>
      </c>
    </row>
    <row r="218" spans="1:4" ht="16.2" x14ac:dyDescent="0.45">
      <c r="A218" s="15" t="s">
        <v>1047</v>
      </c>
      <c r="B218" s="16">
        <v>267</v>
      </c>
      <c r="C218" s="17" t="s">
        <v>997</v>
      </c>
      <c r="D218" s="17" t="s">
        <v>1048</v>
      </c>
    </row>
    <row r="219" spans="1:4" ht="16.2" x14ac:dyDescent="0.45">
      <c r="A219" s="15" t="s">
        <v>1049</v>
      </c>
      <c r="B219" s="16">
        <v>268</v>
      </c>
      <c r="C219" s="17" t="s">
        <v>997</v>
      </c>
      <c r="D219" s="17" t="s">
        <v>1050</v>
      </c>
    </row>
    <row r="220" spans="1:4" ht="16.2" x14ac:dyDescent="0.45">
      <c r="A220" s="15" t="s">
        <v>1051</v>
      </c>
      <c r="B220" s="16">
        <v>269</v>
      </c>
      <c r="C220" s="17" t="s">
        <v>997</v>
      </c>
      <c r="D220" s="17" t="s">
        <v>1052</v>
      </c>
    </row>
    <row r="221" spans="1:4" ht="16.2" x14ac:dyDescent="0.45">
      <c r="A221" s="15" t="s">
        <v>1053</v>
      </c>
      <c r="B221" s="16">
        <v>270</v>
      </c>
      <c r="C221" s="17" t="s">
        <v>997</v>
      </c>
      <c r="D221" s="17" t="s">
        <v>1054</v>
      </c>
    </row>
    <row r="222" spans="1:4" ht="16.2" x14ac:dyDescent="0.45">
      <c r="A222" s="15" t="s">
        <v>1055</v>
      </c>
      <c r="B222" s="16">
        <v>271</v>
      </c>
      <c r="C222" s="17" t="s">
        <v>997</v>
      </c>
      <c r="D222" s="17" t="s">
        <v>1056</v>
      </c>
    </row>
    <row r="223" spans="1:4" ht="16.2" x14ac:dyDescent="0.45">
      <c r="A223" s="15" t="s">
        <v>1057</v>
      </c>
      <c r="B223" s="16">
        <v>272</v>
      </c>
      <c r="C223" s="17" t="s">
        <v>997</v>
      </c>
      <c r="D223" s="17" t="s">
        <v>1058</v>
      </c>
    </row>
    <row r="224" spans="1:4" ht="16.2" x14ac:dyDescent="0.45">
      <c r="A224" s="15" t="s">
        <v>1059</v>
      </c>
      <c r="B224" s="16">
        <v>273</v>
      </c>
      <c r="C224" s="17" t="s">
        <v>997</v>
      </c>
      <c r="D224" s="17" t="s">
        <v>1060</v>
      </c>
    </row>
    <row r="225" spans="1:4" ht="16.2" x14ac:dyDescent="0.45">
      <c r="A225" s="15" t="s">
        <v>1061</v>
      </c>
      <c r="B225" s="16">
        <v>274</v>
      </c>
      <c r="C225" s="17" t="s">
        <v>997</v>
      </c>
      <c r="D225" s="17" t="s">
        <v>1062</v>
      </c>
    </row>
    <row r="226" spans="1:4" ht="16.2" x14ac:dyDescent="0.45">
      <c r="A226" s="15" t="s">
        <v>1063</v>
      </c>
      <c r="B226" s="16">
        <v>275</v>
      </c>
      <c r="C226" s="17" t="s">
        <v>997</v>
      </c>
      <c r="D226" s="17" t="s">
        <v>1064</v>
      </c>
    </row>
    <row r="227" spans="1:4" ht="16.2" x14ac:dyDescent="0.45">
      <c r="A227" s="15" t="s">
        <v>1065</v>
      </c>
      <c r="B227" s="16">
        <v>276</v>
      </c>
      <c r="C227" s="17" t="s">
        <v>997</v>
      </c>
      <c r="D227" s="17" t="s">
        <v>1066</v>
      </c>
    </row>
    <row r="228" spans="1:4" ht="16.2" x14ac:dyDescent="0.45">
      <c r="A228" s="15" t="s">
        <v>1067</v>
      </c>
      <c r="B228" s="16">
        <v>277</v>
      </c>
      <c r="C228" s="17" t="s">
        <v>997</v>
      </c>
      <c r="D228" s="17" t="s">
        <v>1068</v>
      </c>
    </row>
    <row r="229" spans="1:4" ht="16.2" x14ac:dyDescent="0.45">
      <c r="A229" s="15" t="s">
        <v>1069</v>
      </c>
      <c r="B229" s="16">
        <v>278</v>
      </c>
      <c r="C229" s="17" t="s">
        <v>997</v>
      </c>
      <c r="D229" s="17" t="s">
        <v>1070</v>
      </c>
    </row>
    <row r="230" spans="1:4" ht="16.2" x14ac:dyDescent="0.45">
      <c r="A230" s="15" t="s">
        <v>1071</v>
      </c>
      <c r="B230" s="16">
        <v>279</v>
      </c>
      <c r="C230" s="17" t="s">
        <v>997</v>
      </c>
      <c r="D230" s="17" t="s">
        <v>1072</v>
      </c>
    </row>
    <row r="231" spans="1:4" ht="16.2" x14ac:dyDescent="0.45">
      <c r="A231" s="15" t="s">
        <v>1073</v>
      </c>
      <c r="B231" s="16">
        <v>280</v>
      </c>
      <c r="C231" s="17" t="s">
        <v>997</v>
      </c>
      <c r="D231" s="17" t="s">
        <v>1074</v>
      </c>
    </row>
    <row r="232" spans="1:4" ht="16.2" x14ac:dyDescent="0.45">
      <c r="A232" s="15" t="s">
        <v>1075</v>
      </c>
      <c r="B232" s="16">
        <v>281</v>
      </c>
      <c r="C232" s="17" t="s">
        <v>997</v>
      </c>
      <c r="D232" s="17" t="s">
        <v>1076</v>
      </c>
    </row>
    <row r="233" spans="1:4" ht="16.2" x14ac:dyDescent="0.45">
      <c r="A233" s="15" t="s">
        <v>1077</v>
      </c>
      <c r="B233" s="16">
        <v>282</v>
      </c>
      <c r="C233" s="17" t="s">
        <v>997</v>
      </c>
      <c r="D233" s="17" t="s">
        <v>1078</v>
      </c>
    </row>
    <row r="234" spans="1:4" ht="16.2" x14ac:dyDescent="0.45">
      <c r="A234" s="15" t="s">
        <v>1079</v>
      </c>
      <c r="B234" s="16">
        <v>283</v>
      </c>
      <c r="C234" s="17" t="s">
        <v>997</v>
      </c>
      <c r="D234" s="17" t="s">
        <v>1080</v>
      </c>
    </row>
    <row r="235" spans="1:4" ht="16.2" x14ac:dyDescent="0.45">
      <c r="A235" s="15" t="s">
        <v>1081</v>
      </c>
      <c r="B235" s="16">
        <v>284</v>
      </c>
      <c r="C235" s="17" t="s">
        <v>997</v>
      </c>
      <c r="D235" s="17" t="s">
        <v>1082</v>
      </c>
    </row>
    <row r="236" spans="1:4" ht="16.2" x14ac:dyDescent="0.45">
      <c r="A236" s="15" t="s">
        <v>1083</v>
      </c>
      <c r="B236" s="16">
        <v>285</v>
      </c>
      <c r="C236" s="17" t="s">
        <v>997</v>
      </c>
      <c r="D236" s="17" t="s">
        <v>1084</v>
      </c>
    </row>
    <row r="237" spans="1:4" ht="16.2" x14ac:dyDescent="0.45">
      <c r="A237" s="15" t="s">
        <v>1085</v>
      </c>
      <c r="B237" s="16">
        <v>286</v>
      </c>
      <c r="C237" s="17" t="s">
        <v>997</v>
      </c>
      <c r="D237" s="17" t="s">
        <v>1086</v>
      </c>
    </row>
    <row r="238" spans="1:4" ht="16.2" x14ac:dyDescent="0.45">
      <c r="A238" s="15" t="s">
        <v>1087</v>
      </c>
      <c r="B238" s="16">
        <v>287</v>
      </c>
      <c r="C238" s="17" t="s">
        <v>997</v>
      </c>
      <c r="D238" s="17" t="s">
        <v>1088</v>
      </c>
    </row>
    <row r="239" spans="1:4" ht="16.2" x14ac:dyDescent="0.45">
      <c r="A239" s="15" t="s">
        <v>1089</v>
      </c>
      <c r="B239" s="16">
        <v>288</v>
      </c>
      <c r="C239" s="17" t="s">
        <v>997</v>
      </c>
      <c r="D239" s="17" t="s">
        <v>1090</v>
      </c>
    </row>
    <row r="240" spans="1:4" ht="16.2" x14ac:dyDescent="0.45">
      <c r="A240" s="15" t="s">
        <v>1091</v>
      </c>
      <c r="B240" s="16">
        <v>289</v>
      </c>
      <c r="C240" s="17" t="s">
        <v>997</v>
      </c>
      <c r="D240" s="17" t="s">
        <v>1092</v>
      </c>
    </row>
    <row r="241" spans="1:4" ht="16.2" x14ac:dyDescent="0.45">
      <c r="A241" s="15" t="s">
        <v>1093</v>
      </c>
      <c r="B241" s="16">
        <v>290</v>
      </c>
      <c r="C241" s="17" t="s">
        <v>1094</v>
      </c>
      <c r="D241" s="17" t="s">
        <v>1095</v>
      </c>
    </row>
    <row r="242" spans="1:4" ht="16.2" x14ac:dyDescent="0.45">
      <c r="A242" s="15" t="s">
        <v>1096</v>
      </c>
      <c r="B242" s="16">
        <v>291</v>
      </c>
      <c r="C242" s="17" t="s">
        <v>1094</v>
      </c>
      <c r="D242" s="17" t="s">
        <v>1097</v>
      </c>
    </row>
    <row r="243" spans="1:4" ht="16.2" x14ac:dyDescent="0.45">
      <c r="A243" s="15" t="s">
        <v>1098</v>
      </c>
      <c r="B243" s="16">
        <v>292</v>
      </c>
      <c r="C243" s="17" t="s">
        <v>1094</v>
      </c>
      <c r="D243" s="17" t="s">
        <v>1099</v>
      </c>
    </row>
    <row r="244" spans="1:4" ht="16.2" x14ac:dyDescent="0.45">
      <c r="A244" s="15" t="s">
        <v>1100</v>
      </c>
      <c r="B244" s="16">
        <v>293</v>
      </c>
      <c r="C244" s="17" t="s">
        <v>1094</v>
      </c>
      <c r="D244" s="17" t="s">
        <v>1101</v>
      </c>
    </row>
    <row r="245" spans="1:4" ht="16.2" x14ac:dyDescent="0.45">
      <c r="A245" s="15" t="s">
        <v>1102</v>
      </c>
      <c r="B245" s="16">
        <v>294</v>
      </c>
      <c r="C245" s="17" t="s">
        <v>1094</v>
      </c>
      <c r="D245" s="17" t="s">
        <v>1103</v>
      </c>
    </row>
    <row r="246" spans="1:4" ht="16.2" x14ac:dyDescent="0.45">
      <c r="A246" s="15" t="s">
        <v>1104</v>
      </c>
      <c r="B246" s="16">
        <v>295</v>
      </c>
      <c r="C246" s="17" t="s">
        <v>1094</v>
      </c>
      <c r="D246" s="17" t="s">
        <v>1105</v>
      </c>
    </row>
    <row r="247" spans="1:4" ht="16.2" x14ac:dyDescent="0.45">
      <c r="A247" s="15" t="s">
        <v>1106</v>
      </c>
      <c r="B247" s="16">
        <v>296</v>
      </c>
      <c r="C247" s="17" t="s">
        <v>1094</v>
      </c>
      <c r="D247" s="17" t="s">
        <v>1107</v>
      </c>
    </row>
    <row r="248" spans="1:4" ht="16.2" x14ac:dyDescent="0.45">
      <c r="A248" s="15" t="s">
        <v>1108</v>
      </c>
      <c r="B248" s="16">
        <v>297</v>
      </c>
      <c r="C248" s="17" t="s">
        <v>1094</v>
      </c>
      <c r="D248" s="17" t="s">
        <v>1109</v>
      </c>
    </row>
    <row r="249" spans="1:4" ht="16.2" x14ac:dyDescent="0.45">
      <c r="A249" s="15" t="s">
        <v>1110</v>
      </c>
      <c r="B249" s="16">
        <v>298</v>
      </c>
      <c r="C249" s="17" t="s">
        <v>1094</v>
      </c>
      <c r="D249" s="17" t="s">
        <v>1111</v>
      </c>
    </row>
    <row r="250" spans="1:4" ht="16.2" x14ac:dyDescent="0.45">
      <c r="A250" s="15" t="s">
        <v>1112</v>
      </c>
      <c r="B250" s="16">
        <v>299</v>
      </c>
      <c r="C250" s="17" t="s">
        <v>1094</v>
      </c>
      <c r="D250" s="17" t="s">
        <v>1113</v>
      </c>
    </row>
    <row r="251" spans="1:4" ht="16.2" x14ac:dyDescent="0.45">
      <c r="A251" s="15" t="s">
        <v>1114</v>
      </c>
      <c r="B251" s="16">
        <v>300</v>
      </c>
      <c r="C251" s="17" t="s">
        <v>1094</v>
      </c>
      <c r="D251" s="17" t="s">
        <v>1115</v>
      </c>
    </row>
    <row r="252" spans="1:4" ht="16.2" x14ac:dyDescent="0.45">
      <c r="A252" s="15" t="s">
        <v>1116</v>
      </c>
      <c r="B252" s="16">
        <v>301</v>
      </c>
      <c r="C252" s="17" t="s">
        <v>1094</v>
      </c>
      <c r="D252" s="17" t="s">
        <v>1117</v>
      </c>
    </row>
    <row r="253" spans="1:4" ht="16.2" x14ac:dyDescent="0.45">
      <c r="A253" s="15" t="s">
        <v>1118</v>
      </c>
      <c r="B253" s="16">
        <v>302</v>
      </c>
      <c r="C253" s="17" t="s">
        <v>1094</v>
      </c>
      <c r="D253" s="17" t="s">
        <v>1119</v>
      </c>
    </row>
    <row r="254" spans="1:4" ht="16.2" x14ac:dyDescent="0.45">
      <c r="A254" s="15" t="s">
        <v>1120</v>
      </c>
      <c r="B254" s="16">
        <v>303</v>
      </c>
      <c r="C254" s="17" t="s">
        <v>1094</v>
      </c>
      <c r="D254" s="17" t="s">
        <v>1121</v>
      </c>
    </row>
    <row r="255" spans="1:4" ht="16.2" x14ac:dyDescent="0.45">
      <c r="A255" s="15" t="s">
        <v>1122</v>
      </c>
      <c r="B255" s="16">
        <v>304</v>
      </c>
      <c r="C255" s="17" t="s">
        <v>1094</v>
      </c>
      <c r="D255" s="17" t="s">
        <v>1123</v>
      </c>
    </row>
    <row r="256" spans="1:4" ht="16.2" x14ac:dyDescent="0.45">
      <c r="A256" s="15" t="s">
        <v>1124</v>
      </c>
      <c r="B256" s="16">
        <v>305</v>
      </c>
      <c r="C256" s="17" t="s">
        <v>1094</v>
      </c>
      <c r="D256" s="17" t="s">
        <v>1125</v>
      </c>
    </row>
    <row r="257" spans="1:4" ht="16.2" x14ac:dyDescent="0.45">
      <c r="A257" s="15" t="s">
        <v>1126</v>
      </c>
      <c r="B257" s="16">
        <v>306</v>
      </c>
      <c r="C257" s="17" t="s">
        <v>1094</v>
      </c>
      <c r="D257" s="17" t="s">
        <v>1127</v>
      </c>
    </row>
    <row r="258" spans="1:4" ht="16.2" x14ac:dyDescent="0.45">
      <c r="A258" s="15" t="s">
        <v>1128</v>
      </c>
      <c r="B258" s="16">
        <v>307</v>
      </c>
      <c r="C258" s="17" t="s">
        <v>1094</v>
      </c>
      <c r="D258" s="17" t="s">
        <v>1129</v>
      </c>
    </row>
    <row r="259" spans="1:4" ht="16.2" x14ac:dyDescent="0.45">
      <c r="A259" s="15" t="s">
        <v>1130</v>
      </c>
      <c r="B259" s="16">
        <v>308</v>
      </c>
      <c r="C259" s="17" t="s">
        <v>1094</v>
      </c>
      <c r="D259" s="17" t="s">
        <v>1131</v>
      </c>
    </row>
    <row r="260" spans="1:4" ht="16.2" x14ac:dyDescent="0.45">
      <c r="A260" s="15" t="s">
        <v>1132</v>
      </c>
      <c r="B260" s="16">
        <v>309</v>
      </c>
      <c r="C260" s="17" t="s">
        <v>1094</v>
      </c>
      <c r="D260" s="17" t="s">
        <v>1133</v>
      </c>
    </row>
    <row r="261" spans="1:4" ht="16.2" x14ac:dyDescent="0.45">
      <c r="A261" s="15" t="s">
        <v>1134</v>
      </c>
      <c r="B261" s="16">
        <v>310</v>
      </c>
      <c r="C261" s="17" t="s">
        <v>1094</v>
      </c>
      <c r="D261" s="17" t="s">
        <v>1135</v>
      </c>
    </row>
    <row r="262" spans="1:4" ht="16.2" x14ac:dyDescent="0.45">
      <c r="A262" s="15" t="s">
        <v>1136</v>
      </c>
      <c r="B262" s="16">
        <v>311</v>
      </c>
      <c r="C262" s="17" t="s">
        <v>1094</v>
      </c>
      <c r="D262" s="17" t="s">
        <v>1137</v>
      </c>
    </row>
    <row r="263" spans="1:4" ht="16.2" x14ac:dyDescent="0.45">
      <c r="A263" s="15" t="s">
        <v>1138</v>
      </c>
      <c r="B263" s="16">
        <v>312</v>
      </c>
      <c r="C263" s="17" t="s">
        <v>1094</v>
      </c>
      <c r="D263" s="17" t="s">
        <v>1139</v>
      </c>
    </row>
    <row r="264" spans="1:4" ht="16.2" x14ac:dyDescent="0.45">
      <c r="A264" s="15" t="s">
        <v>1140</v>
      </c>
      <c r="B264" s="16">
        <v>313</v>
      </c>
      <c r="C264" s="17" t="s">
        <v>1094</v>
      </c>
      <c r="D264" s="17" t="s">
        <v>1141</v>
      </c>
    </row>
    <row r="265" spans="1:4" ht="16.2" x14ac:dyDescent="0.45">
      <c r="A265" s="15" t="s">
        <v>1142</v>
      </c>
      <c r="B265" s="16">
        <v>314</v>
      </c>
      <c r="C265" s="17" t="s">
        <v>1094</v>
      </c>
      <c r="D265" s="17" t="s">
        <v>1143</v>
      </c>
    </row>
    <row r="266" spans="1:4" ht="16.2" x14ac:dyDescent="0.45">
      <c r="A266" s="15" t="s">
        <v>1144</v>
      </c>
      <c r="B266" s="16">
        <v>315</v>
      </c>
      <c r="C266" s="17" t="s">
        <v>1094</v>
      </c>
      <c r="D266" s="17" t="s">
        <v>1145</v>
      </c>
    </row>
    <row r="267" spans="1:4" ht="16.2" x14ac:dyDescent="0.45">
      <c r="A267" s="15" t="s">
        <v>1146</v>
      </c>
      <c r="B267" s="16">
        <v>316</v>
      </c>
      <c r="C267" s="17" t="s">
        <v>1094</v>
      </c>
      <c r="D267" s="17" t="s">
        <v>1147</v>
      </c>
    </row>
    <row r="268" spans="1:4" ht="16.2" x14ac:dyDescent="0.45">
      <c r="A268" s="15" t="s">
        <v>1148</v>
      </c>
      <c r="B268" s="16">
        <v>317</v>
      </c>
      <c r="C268" s="17" t="s">
        <v>1094</v>
      </c>
      <c r="D268" s="17" t="s">
        <v>1149</v>
      </c>
    </row>
    <row r="269" spans="1:4" ht="16.2" x14ac:dyDescent="0.45">
      <c r="A269" s="15" t="s">
        <v>1150</v>
      </c>
      <c r="B269" s="16">
        <v>318</v>
      </c>
      <c r="C269" s="17" t="s">
        <v>1094</v>
      </c>
      <c r="D269" s="17" t="s">
        <v>1151</v>
      </c>
    </row>
    <row r="270" spans="1:4" ht="16.2" x14ac:dyDescent="0.45">
      <c r="A270" s="15" t="s">
        <v>1152</v>
      </c>
      <c r="B270" s="16">
        <v>319</v>
      </c>
      <c r="C270" s="17" t="s">
        <v>1094</v>
      </c>
      <c r="D270" s="17" t="s">
        <v>1153</v>
      </c>
    </row>
    <row r="271" spans="1:4" ht="16.2" x14ac:dyDescent="0.45">
      <c r="A271" s="15" t="s">
        <v>1154</v>
      </c>
      <c r="B271" s="16">
        <v>320</v>
      </c>
      <c r="C271" s="17" t="s">
        <v>1094</v>
      </c>
      <c r="D271" s="17" t="s">
        <v>1155</v>
      </c>
    </row>
    <row r="272" spans="1:4" ht="16.2" x14ac:dyDescent="0.45">
      <c r="A272" s="15" t="s">
        <v>1156</v>
      </c>
      <c r="B272" s="16">
        <v>321</v>
      </c>
      <c r="C272" s="17" t="s">
        <v>1094</v>
      </c>
      <c r="D272" s="17" t="s">
        <v>1157</v>
      </c>
    </row>
    <row r="273" spans="1:4" ht="16.2" x14ac:dyDescent="0.45">
      <c r="A273" s="15" t="s">
        <v>1158</v>
      </c>
      <c r="B273" s="16">
        <v>322</v>
      </c>
      <c r="C273" s="17" t="s">
        <v>1094</v>
      </c>
      <c r="D273" s="17" t="s">
        <v>1159</v>
      </c>
    </row>
    <row r="274" spans="1:4" ht="16.2" x14ac:dyDescent="0.45">
      <c r="A274" s="15" t="s">
        <v>1160</v>
      </c>
      <c r="B274" s="16">
        <v>323</v>
      </c>
      <c r="C274" s="17" t="s">
        <v>1094</v>
      </c>
      <c r="D274" s="17" t="s">
        <v>1161</v>
      </c>
    </row>
    <row r="275" spans="1:4" ht="16.2" x14ac:dyDescent="0.45">
      <c r="A275" s="15" t="s">
        <v>1162</v>
      </c>
      <c r="B275" s="16">
        <v>324</v>
      </c>
      <c r="C275" s="17" t="s">
        <v>1094</v>
      </c>
      <c r="D275" s="17" t="s">
        <v>1163</v>
      </c>
    </row>
    <row r="276" spans="1:4" ht="16.2" x14ac:dyDescent="0.45">
      <c r="A276" s="15" t="s">
        <v>1164</v>
      </c>
      <c r="B276" s="16">
        <v>325</v>
      </c>
      <c r="C276" s="17" t="s">
        <v>1094</v>
      </c>
      <c r="D276" s="17" t="s">
        <v>1165</v>
      </c>
    </row>
    <row r="277" spans="1:4" ht="16.2" x14ac:dyDescent="0.45">
      <c r="A277" s="15" t="s">
        <v>1166</v>
      </c>
      <c r="B277" s="16">
        <v>326</v>
      </c>
      <c r="C277" s="17" t="s">
        <v>1094</v>
      </c>
      <c r="D277" s="17" t="s">
        <v>1167</v>
      </c>
    </row>
    <row r="278" spans="1:4" ht="16.2" x14ac:dyDescent="0.45">
      <c r="A278" s="15" t="s">
        <v>1168</v>
      </c>
      <c r="B278" s="16">
        <v>327</v>
      </c>
      <c r="C278" s="17" t="s">
        <v>1094</v>
      </c>
      <c r="D278" s="17" t="s">
        <v>1169</v>
      </c>
    </row>
    <row r="279" spans="1:4" ht="16.2" x14ac:dyDescent="0.45">
      <c r="A279" s="15" t="s">
        <v>1170</v>
      </c>
      <c r="B279" s="16">
        <v>328</v>
      </c>
      <c r="C279" s="17" t="s">
        <v>1094</v>
      </c>
      <c r="D279" s="17" t="s">
        <v>1171</v>
      </c>
    </row>
    <row r="280" spans="1:4" ht="16.2" x14ac:dyDescent="0.45">
      <c r="A280" s="15" t="s">
        <v>1172</v>
      </c>
      <c r="B280" s="16">
        <v>329</v>
      </c>
      <c r="C280" s="17" t="s">
        <v>1094</v>
      </c>
      <c r="D280" s="17" t="s">
        <v>1173</v>
      </c>
    </row>
    <row r="281" spans="1:4" ht="16.2" x14ac:dyDescent="0.45">
      <c r="A281" s="15" t="s">
        <v>1174</v>
      </c>
      <c r="B281" s="16">
        <v>330</v>
      </c>
      <c r="C281" s="17" t="s">
        <v>1094</v>
      </c>
      <c r="D281" s="17" t="s">
        <v>1175</v>
      </c>
    </row>
    <row r="282" spans="1:4" ht="16.2" x14ac:dyDescent="0.45">
      <c r="A282" s="15" t="s">
        <v>1176</v>
      </c>
      <c r="B282" s="16">
        <v>331</v>
      </c>
      <c r="C282" s="17" t="s">
        <v>1094</v>
      </c>
      <c r="D282" s="17" t="s">
        <v>1177</v>
      </c>
    </row>
    <row r="283" spans="1:4" ht="16.2" x14ac:dyDescent="0.45">
      <c r="A283" s="15" t="s">
        <v>1178</v>
      </c>
      <c r="B283" s="16">
        <v>332</v>
      </c>
      <c r="C283" s="17" t="s">
        <v>1094</v>
      </c>
      <c r="D283" s="17" t="s">
        <v>1179</v>
      </c>
    </row>
    <row r="284" spans="1:4" ht="16.2" x14ac:dyDescent="0.45">
      <c r="A284" s="15" t="s">
        <v>1180</v>
      </c>
      <c r="B284" s="16">
        <v>333</v>
      </c>
      <c r="C284" s="17" t="s">
        <v>1094</v>
      </c>
      <c r="D284" s="17" t="s">
        <v>1181</v>
      </c>
    </row>
    <row r="285" spans="1:4" ht="16.2" x14ac:dyDescent="0.45">
      <c r="A285" s="15" t="s">
        <v>1182</v>
      </c>
      <c r="B285" s="16">
        <v>334</v>
      </c>
      <c r="C285" s="17" t="s">
        <v>1094</v>
      </c>
      <c r="D285" s="17" t="s">
        <v>1183</v>
      </c>
    </row>
    <row r="286" spans="1:4" ht="16.2" x14ac:dyDescent="0.45">
      <c r="A286" s="15" t="s">
        <v>1184</v>
      </c>
      <c r="B286" s="16">
        <v>335</v>
      </c>
      <c r="C286" s="17" t="s">
        <v>1094</v>
      </c>
      <c r="D286" s="17" t="s">
        <v>1185</v>
      </c>
    </row>
    <row r="287" spans="1:4" ht="16.2" x14ac:dyDescent="0.45">
      <c r="A287" s="15" t="s">
        <v>1186</v>
      </c>
      <c r="B287" s="16">
        <v>336</v>
      </c>
      <c r="C287" s="17" t="s">
        <v>1094</v>
      </c>
      <c r="D287" s="17" t="s">
        <v>1187</v>
      </c>
    </row>
    <row r="288" spans="1:4" ht="16.2" x14ac:dyDescent="0.45">
      <c r="A288" s="15" t="s">
        <v>1188</v>
      </c>
      <c r="B288" s="16">
        <v>337</v>
      </c>
      <c r="C288" s="17" t="s">
        <v>1094</v>
      </c>
      <c r="D288" s="17" t="s">
        <v>1189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MD69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1" width="15.77734375" customWidth="1"/>
    <col min="2" max="2" width="5.109375" customWidth="1"/>
    <col min="3" max="3" width="8.33203125" customWidth="1"/>
    <col min="4" max="4" width="18.88671875" customWidth="1"/>
    <col min="5" max="5" width="19.33203125" customWidth="1"/>
    <col min="6" max="6" width="19.6640625" customWidth="1"/>
    <col min="7" max="7" width="18.44140625" customWidth="1"/>
    <col min="8" max="8" width="17.6640625" customWidth="1"/>
    <col min="9" max="9" width="19.33203125" customWidth="1"/>
    <col min="10" max="10" width="18" customWidth="1"/>
    <col min="11" max="11" width="18.33203125" customWidth="1"/>
    <col min="12" max="12" width="19.33203125" customWidth="1"/>
    <col min="13" max="13" width="22.44140625" customWidth="1"/>
    <col min="14" max="14" width="19.77734375" customWidth="1"/>
    <col min="15" max="15" width="19.33203125" customWidth="1"/>
    <col min="16" max="16" width="18" customWidth="1"/>
    <col min="17" max="17" width="19.88671875" customWidth="1"/>
    <col min="18" max="18" width="18.77734375" customWidth="1"/>
    <col min="19" max="19" width="20.21875" customWidth="1"/>
    <col min="20" max="20" width="19.44140625" customWidth="1"/>
    <col min="21" max="21" width="19" customWidth="1"/>
    <col min="22" max="22" width="18.33203125" customWidth="1"/>
    <col min="23" max="23" width="16.88671875" customWidth="1"/>
    <col min="24" max="24" width="19.88671875" customWidth="1"/>
    <col min="25" max="25" width="19" customWidth="1"/>
    <col min="26" max="26" width="19.33203125" customWidth="1"/>
    <col min="27" max="27" width="19" customWidth="1"/>
    <col min="28" max="28" width="19.77734375" customWidth="1"/>
    <col min="29" max="29" width="20.44140625" customWidth="1"/>
    <col min="30" max="30" width="19" customWidth="1"/>
    <col min="31" max="31" width="18.88671875" customWidth="1"/>
    <col min="32" max="32" width="17.77734375" customWidth="1"/>
    <col min="33" max="33" width="20.77734375" customWidth="1"/>
    <col min="34" max="34" width="21.44140625" customWidth="1"/>
    <col min="35" max="35" width="19.109375" customWidth="1"/>
    <col min="36" max="36" width="5.77734375" hidden="1" customWidth="1"/>
    <col min="37" max="342" width="5.77734375" customWidth="1"/>
  </cols>
  <sheetData>
    <row r="1" spans="1:342" ht="68.25" customHeight="1" x14ac:dyDescent="0.25">
      <c r="A1" s="33" t="s">
        <v>1190</v>
      </c>
      <c r="B1" s="33" t="s">
        <v>1191</v>
      </c>
      <c r="C1" s="33" t="s">
        <v>1192</v>
      </c>
      <c r="D1" s="33" t="s">
        <v>1193</v>
      </c>
      <c r="E1" s="33" t="s">
        <v>1194</v>
      </c>
      <c r="F1" s="33" t="s">
        <v>1195</v>
      </c>
      <c r="G1" s="33" t="s">
        <v>553</v>
      </c>
      <c r="H1" s="33" t="s">
        <v>1196</v>
      </c>
      <c r="I1" s="33" t="s">
        <v>1197</v>
      </c>
      <c r="J1" s="33" t="s">
        <v>1198</v>
      </c>
      <c r="K1" s="33" t="s">
        <v>1199</v>
      </c>
      <c r="L1" s="33" t="s">
        <v>1200</v>
      </c>
      <c r="M1" s="33" t="s">
        <v>1201</v>
      </c>
      <c r="N1" s="33" t="s">
        <v>1202</v>
      </c>
      <c r="O1" s="33" t="s">
        <v>1203</v>
      </c>
      <c r="P1" s="33" t="s">
        <v>1204</v>
      </c>
      <c r="Q1" s="33" t="s">
        <v>1205</v>
      </c>
      <c r="R1" s="33" t="s">
        <v>1206</v>
      </c>
      <c r="S1" s="33" t="s">
        <v>1207</v>
      </c>
      <c r="T1" s="33" t="s">
        <v>1208</v>
      </c>
      <c r="U1" s="33" t="s">
        <v>1209</v>
      </c>
      <c r="V1" s="33" t="s">
        <v>1210</v>
      </c>
      <c r="W1" s="33" t="s">
        <v>1211</v>
      </c>
      <c r="X1" s="33" t="s">
        <v>1212</v>
      </c>
      <c r="Y1" s="33" t="s">
        <v>1213</v>
      </c>
      <c r="Z1" s="33" t="s">
        <v>1214</v>
      </c>
      <c r="AA1" s="33" t="s">
        <v>1215</v>
      </c>
      <c r="AB1" s="33" t="s">
        <v>1216</v>
      </c>
      <c r="AC1" s="33" t="s">
        <v>1217</v>
      </c>
      <c r="AD1" s="33" t="s">
        <v>1218</v>
      </c>
      <c r="AE1" s="33" t="s">
        <v>1219</v>
      </c>
      <c r="AF1" s="33" t="s">
        <v>1220</v>
      </c>
      <c r="AG1" s="33" t="s">
        <v>1221</v>
      </c>
      <c r="AH1" s="33" t="s">
        <v>1222</v>
      </c>
      <c r="AI1" s="33" t="s">
        <v>1223</v>
      </c>
      <c r="AJ1" s="33" t="s">
        <v>1224</v>
      </c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4"/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4"/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4"/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  <c r="KQ1" s="34"/>
      <c r="KR1" s="34"/>
      <c r="KS1" s="34"/>
      <c r="KT1" s="34"/>
      <c r="KU1" s="34"/>
      <c r="KV1" s="34"/>
      <c r="KW1" s="34"/>
      <c r="KX1" s="34"/>
      <c r="KY1" s="34"/>
      <c r="KZ1" s="34"/>
      <c r="LA1" s="34"/>
      <c r="LB1" s="34"/>
      <c r="LC1" s="34"/>
      <c r="LD1" s="34"/>
      <c r="LE1" s="34"/>
      <c r="LF1" s="34"/>
      <c r="LG1" s="34"/>
      <c r="LH1" s="34"/>
      <c r="LI1" s="34"/>
      <c r="LJ1" s="34"/>
      <c r="LK1" s="34"/>
      <c r="LL1" s="34"/>
      <c r="LM1" s="34"/>
      <c r="LN1" s="34"/>
      <c r="LO1" s="34"/>
      <c r="LP1" s="34"/>
      <c r="LQ1" s="34"/>
      <c r="LR1" s="34"/>
      <c r="LS1" s="34"/>
      <c r="LT1" s="34"/>
      <c r="LU1" s="34"/>
      <c r="LV1" s="34"/>
      <c r="LW1" s="34"/>
      <c r="LX1" s="34"/>
      <c r="LY1" s="34"/>
      <c r="LZ1" s="34"/>
      <c r="MA1" s="34"/>
      <c r="MB1" s="34"/>
      <c r="MC1" s="34"/>
      <c r="MD1" s="34"/>
    </row>
    <row r="2" spans="1:342" ht="13.2" x14ac:dyDescent="0.25">
      <c r="A2" s="1" t="s">
        <v>1225</v>
      </c>
      <c r="C2" s="1">
        <v>474</v>
      </c>
      <c r="AH2" s="1">
        <v>26</v>
      </c>
      <c r="AJ2" s="1" t="str">
        <f>TEXT("5521097066113545776","0")</f>
        <v>5521097066113540000</v>
      </c>
    </row>
    <row r="3" spans="1:342" ht="13.2" x14ac:dyDescent="0.25">
      <c r="A3" s="1" t="s">
        <v>1226</v>
      </c>
      <c r="C3" s="1">
        <v>431</v>
      </c>
      <c r="F3" s="1">
        <v>1</v>
      </c>
      <c r="G3" s="1">
        <v>1</v>
      </c>
      <c r="H3" s="1">
        <v>1</v>
      </c>
      <c r="J3" s="1">
        <v>1</v>
      </c>
      <c r="P3" s="1">
        <v>2</v>
      </c>
      <c r="Q3" s="1">
        <v>1</v>
      </c>
      <c r="X3" s="1">
        <v>2</v>
      </c>
      <c r="AH3" s="1">
        <v>12</v>
      </c>
      <c r="AJ3" s="1" t="str">
        <f>TEXT("5521109666116830145","0")</f>
        <v>5521109666116830000</v>
      </c>
    </row>
    <row r="4" spans="1:342" ht="13.2" x14ac:dyDescent="0.25">
      <c r="A4" s="1" t="s">
        <v>1227</v>
      </c>
      <c r="C4" s="1">
        <v>584</v>
      </c>
      <c r="D4" s="1">
        <v>1</v>
      </c>
      <c r="G4" s="1">
        <v>1</v>
      </c>
      <c r="H4" s="1">
        <v>2</v>
      </c>
      <c r="Q4" s="1">
        <v>5</v>
      </c>
      <c r="U4" s="1">
        <v>2</v>
      </c>
      <c r="AH4" s="1">
        <v>13</v>
      </c>
      <c r="AJ4" s="1" t="str">
        <f>TEXT("5521110578515262405","0")</f>
        <v>5521110578515260000</v>
      </c>
    </row>
    <row r="5" spans="1:342" ht="13.2" x14ac:dyDescent="0.25">
      <c r="A5" s="1" t="s">
        <v>1228</v>
      </c>
      <c r="C5" s="1">
        <v>670</v>
      </c>
      <c r="D5" s="1">
        <v>5</v>
      </c>
      <c r="E5" s="1">
        <v>1</v>
      </c>
      <c r="F5" s="1">
        <v>2</v>
      </c>
      <c r="G5" s="1">
        <v>1</v>
      </c>
      <c r="H5" s="1">
        <v>3</v>
      </c>
      <c r="Q5" s="1">
        <v>6</v>
      </c>
      <c r="AH5" s="1">
        <v>3</v>
      </c>
      <c r="AJ5" s="1" t="str">
        <f>TEXT("5521110656113224701","0")</f>
        <v>5521110656113220000</v>
      </c>
    </row>
    <row r="6" spans="1:342" ht="13.2" x14ac:dyDescent="0.25">
      <c r="A6" s="1" t="s">
        <v>1229</v>
      </c>
      <c r="C6" s="1">
        <v>455</v>
      </c>
      <c r="D6" s="1">
        <v>3</v>
      </c>
      <c r="E6" s="1">
        <v>1</v>
      </c>
      <c r="P6" s="1">
        <v>1</v>
      </c>
      <c r="U6" s="1">
        <v>1</v>
      </c>
      <c r="AH6" s="1">
        <v>10</v>
      </c>
      <c r="AJ6" s="1" t="str">
        <f>TEXT("5521111257284773334","0")</f>
        <v>5521111257284770000</v>
      </c>
    </row>
    <row r="7" spans="1:342" ht="13.2" x14ac:dyDescent="0.25">
      <c r="A7" s="1" t="s">
        <v>1230</v>
      </c>
      <c r="C7" s="1">
        <v>665</v>
      </c>
      <c r="D7" s="1">
        <v>2</v>
      </c>
      <c r="F7" s="1">
        <v>3</v>
      </c>
      <c r="Q7" s="1">
        <v>3</v>
      </c>
      <c r="U7" s="1">
        <v>2</v>
      </c>
      <c r="AG7" s="1">
        <v>1</v>
      </c>
      <c r="AH7" s="1">
        <v>4</v>
      </c>
      <c r="AJ7" s="1" t="str">
        <f>TEXT("5521112521113884722","0")</f>
        <v>5521112521113880000</v>
      </c>
    </row>
    <row r="8" spans="1:342" ht="13.2" x14ac:dyDescent="0.25">
      <c r="A8" s="1" t="s">
        <v>1231</v>
      </c>
      <c r="C8" s="1">
        <v>669</v>
      </c>
      <c r="D8" s="1">
        <v>2</v>
      </c>
      <c r="E8" s="1">
        <v>1</v>
      </c>
      <c r="G8" s="1">
        <v>5</v>
      </c>
      <c r="H8" s="1">
        <v>7</v>
      </c>
      <c r="M8" s="1">
        <v>3</v>
      </c>
      <c r="Q8" s="1">
        <v>3</v>
      </c>
      <c r="U8" s="1">
        <v>5</v>
      </c>
      <c r="X8" s="1">
        <v>1</v>
      </c>
      <c r="AH8" s="1">
        <v>17</v>
      </c>
      <c r="AJ8" s="1" t="str">
        <f>TEXT("5521113391111346643","0")</f>
        <v>5521113391111340000</v>
      </c>
    </row>
    <row r="9" spans="1:342" ht="13.2" x14ac:dyDescent="0.25">
      <c r="A9" s="1" t="s">
        <v>1232</v>
      </c>
      <c r="C9" s="1">
        <v>457</v>
      </c>
      <c r="E9" s="1">
        <v>2</v>
      </c>
      <c r="G9" s="1">
        <v>2</v>
      </c>
      <c r="H9" s="1">
        <v>3</v>
      </c>
      <c r="M9" s="1">
        <v>1</v>
      </c>
      <c r="P9" s="1">
        <v>1</v>
      </c>
      <c r="Q9" s="1">
        <v>1</v>
      </c>
      <c r="AH9" s="1">
        <v>16</v>
      </c>
      <c r="AJ9" s="1" t="str">
        <f>TEXT("5521113937284827134","0")</f>
        <v>5521113937284820000</v>
      </c>
    </row>
    <row r="10" spans="1:342" ht="13.2" x14ac:dyDescent="0.25">
      <c r="A10" s="1" t="s">
        <v>1233</v>
      </c>
      <c r="C10" s="1">
        <v>619</v>
      </c>
      <c r="D10" s="1">
        <v>1</v>
      </c>
      <c r="G10" s="1">
        <v>2</v>
      </c>
      <c r="H10" s="1">
        <v>3</v>
      </c>
      <c r="I10" s="1">
        <v>2</v>
      </c>
      <c r="Q10" s="1">
        <v>1</v>
      </c>
      <c r="U10" s="1">
        <v>2</v>
      </c>
      <c r="AG10" s="1">
        <v>0</v>
      </c>
      <c r="AH10" s="1">
        <v>1</v>
      </c>
      <c r="AJ10" s="1" t="str">
        <f>TEXT("5521117222019809460","0")</f>
        <v>5521117222019800000</v>
      </c>
    </row>
    <row r="11" spans="1:342" ht="13.2" x14ac:dyDescent="0.25">
      <c r="A11" s="1" t="s">
        <v>1234</v>
      </c>
      <c r="C11" s="1">
        <v>1198</v>
      </c>
      <c r="D11" s="1">
        <v>2</v>
      </c>
      <c r="H11" s="1">
        <v>1</v>
      </c>
      <c r="I11" s="1">
        <v>2</v>
      </c>
      <c r="P11" s="1">
        <v>3</v>
      </c>
      <c r="U11" s="1">
        <v>1</v>
      </c>
      <c r="AH11" s="1">
        <v>6</v>
      </c>
      <c r="AJ11" s="1" t="str">
        <f>TEXT("5521120036115459203","0")</f>
        <v>5521120036115450000</v>
      </c>
    </row>
    <row r="12" spans="1:342" ht="13.2" x14ac:dyDescent="0.25">
      <c r="A12" s="1" t="s">
        <v>1235</v>
      </c>
      <c r="C12" s="1">
        <v>476</v>
      </c>
      <c r="H12" s="1">
        <v>4</v>
      </c>
      <c r="I12" s="1">
        <v>1</v>
      </c>
      <c r="U12" s="1">
        <v>4</v>
      </c>
      <c r="AH12" s="1">
        <v>5</v>
      </c>
      <c r="AJ12" s="1" t="str">
        <f>TEXT("5521121446111075353","0")</f>
        <v>5521121446111070000</v>
      </c>
    </row>
    <row r="13" spans="1:342" ht="13.2" x14ac:dyDescent="0.25">
      <c r="A13" s="1" t="s">
        <v>1236</v>
      </c>
      <c r="C13" s="1">
        <v>500</v>
      </c>
      <c r="D13" s="1">
        <v>5</v>
      </c>
      <c r="K13" s="1">
        <v>1</v>
      </c>
      <c r="P13" s="1">
        <v>3</v>
      </c>
      <c r="Q13" s="1">
        <v>4</v>
      </c>
      <c r="U13" s="1">
        <v>1</v>
      </c>
      <c r="AH13" s="1">
        <v>7</v>
      </c>
      <c r="AI13" s="1">
        <v>1</v>
      </c>
      <c r="AJ13" s="1" t="str">
        <f>TEXT("5521122142918468789","0")</f>
        <v>5521122142918460000</v>
      </c>
    </row>
    <row r="14" spans="1:342" ht="13.2" x14ac:dyDescent="0.25">
      <c r="A14" s="1" t="s">
        <v>1237</v>
      </c>
      <c r="C14" s="1">
        <v>55</v>
      </c>
      <c r="D14" s="1">
        <v>3</v>
      </c>
      <c r="G14" s="1">
        <v>2</v>
      </c>
      <c r="H14" s="1">
        <v>3</v>
      </c>
      <c r="I14" s="1">
        <v>46</v>
      </c>
      <c r="Q14" s="1">
        <v>1</v>
      </c>
      <c r="U14" s="1">
        <v>1</v>
      </c>
      <c r="X14" s="1">
        <v>2</v>
      </c>
      <c r="AH14" s="1">
        <v>25</v>
      </c>
      <c r="AJ14" s="1" t="str">
        <f>TEXT("5521125946114971666","0")</f>
        <v>5521125946114970000</v>
      </c>
    </row>
    <row r="15" spans="1:342" ht="13.2" x14ac:dyDescent="0.25">
      <c r="A15" s="1" t="s">
        <v>1238</v>
      </c>
      <c r="C15" s="1">
        <v>434</v>
      </c>
      <c r="D15" s="1">
        <v>1</v>
      </c>
      <c r="E15" s="1">
        <v>2</v>
      </c>
      <c r="G15" s="1">
        <v>2</v>
      </c>
      <c r="H15" s="1">
        <v>4</v>
      </c>
      <c r="J15" s="1">
        <v>1</v>
      </c>
      <c r="Q15" s="1">
        <v>1</v>
      </c>
      <c r="S15" s="1">
        <v>1</v>
      </c>
      <c r="U15" s="1">
        <v>4</v>
      </c>
      <c r="AF15" s="1">
        <v>1</v>
      </c>
      <c r="AH15" s="1">
        <v>12</v>
      </c>
      <c r="AJ15" s="1" t="str">
        <f>TEXT("5521126506116713596","0")</f>
        <v>5521126506116710000</v>
      </c>
    </row>
    <row r="16" spans="1:342" ht="13.2" x14ac:dyDescent="0.25">
      <c r="A16" s="1" t="s">
        <v>1239</v>
      </c>
      <c r="C16" s="1">
        <v>435</v>
      </c>
      <c r="D16" s="1">
        <v>2</v>
      </c>
      <c r="G16" s="1">
        <v>4</v>
      </c>
      <c r="H16" s="1">
        <v>3</v>
      </c>
      <c r="M16" s="1">
        <v>1</v>
      </c>
      <c r="N16" s="1">
        <v>1</v>
      </c>
      <c r="Q16" s="1">
        <v>2</v>
      </c>
      <c r="U16" s="1">
        <v>3</v>
      </c>
      <c r="AH16" s="1">
        <v>9</v>
      </c>
      <c r="AJ16" s="1" t="str">
        <f>TEXT("5521126896117828862","0")</f>
        <v>5521126896117820000</v>
      </c>
    </row>
    <row r="17" spans="1:36" ht="13.2" x14ac:dyDescent="0.25">
      <c r="A17" s="1" t="s">
        <v>1240</v>
      </c>
      <c r="C17" s="1">
        <v>612</v>
      </c>
      <c r="D17" s="1">
        <v>1</v>
      </c>
      <c r="E17" s="1">
        <v>2</v>
      </c>
      <c r="G17" s="1">
        <v>1</v>
      </c>
      <c r="H17" s="1">
        <v>3</v>
      </c>
      <c r="I17" s="1">
        <v>1</v>
      </c>
      <c r="Q17" s="1">
        <v>3</v>
      </c>
      <c r="U17" s="1">
        <v>2</v>
      </c>
      <c r="AH17" s="1">
        <v>2</v>
      </c>
      <c r="AJ17" s="1" t="str">
        <f>TEXT("5521127035011435234","0")</f>
        <v>5521127035011430000</v>
      </c>
    </row>
    <row r="18" spans="1:36" ht="13.2" x14ac:dyDescent="0.25">
      <c r="A18" s="1" t="s">
        <v>1241</v>
      </c>
      <c r="C18" s="1">
        <v>433</v>
      </c>
      <c r="D18" s="1">
        <v>1</v>
      </c>
      <c r="E18" s="1">
        <v>1</v>
      </c>
      <c r="H18" s="1">
        <v>4</v>
      </c>
      <c r="Q18" s="1">
        <v>1</v>
      </c>
      <c r="AH18" s="1">
        <v>13</v>
      </c>
      <c r="AJ18" s="1" t="str">
        <f>TEXT("5521128946119977381","0")</f>
        <v>5521128946119970000</v>
      </c>
    </row>
    <row r="19" spans="1:36" ht="13.2" x14ac:dyDescent="0.25">
      <c r="A19" s="1" t="s">
        <v>1242</v>
      </c>
      <c r="C19" s="1">
        <v>439</v>
      </c>
      <c r="D19" s="1">
        <v>2</v>
      </c>
      <c r="H19" s="1">
        <v>1</v>
      </c>
      <c r="Q19" s="1">
        <v>2</v>
      </c>
      <c r="AF19" s="1">
        <v>1</v>
      </c>
      <c r="AG19" s="1">
        <v>1</v>
      </c>
      <c r="AH19" s="1">
        <v>18</v>
      </c>
      <c r="AJ19" s="1" t="str">
        <f>TEXT("5521129933523967080","0")</f>
        <v>5521129933523960000</v>
      </c>
    </row>
    <row r="20" spans="1:36" ht="13.2" x14ac:dyDescent="0.25">
      <c r="A20" s="1" t="s">
        <v>1243</v>
      </c>
      <c r="C20" s="1">
        <v>609</v>
      </c>
      <c r="D20" s="1">
        <v>1</v>
      </c>
      <c r="Q20" s="1">
        <v>2</v>
      </c>
      <c r="AF20" s="1">
        <v>3</v>
      </c>
      <c r="AH20" s="1">
        <v>1</v>
      </c>
      <c r="AJ20" s="1" t="str">
        <f>TEXT("5521132205019999820","0")</f>
        <v>5521132205019990000</v>
      </c>
    </row>
    <row r="21" spans="1:36" ht="13.2" x14ac:dyDescent="0.25">
      <c r="A21" s="1" t="s">
        <v>1244</v>
      </c>
      <c r="C21" s="1">
        <v>610</v>
      </c>
      <c r="D21" s="1">
        <v>10</v>
      </c>
      <c r="H21" s="1">
        <v>5</v>
      </c>
      <c r="M21" s="1">
        <v>5</v>
      </c>
      <c r="P21" s="1">
        <v>2</v>
      </c>
      <c r="Q21" s="1">
        <v>11</v>
      </c>
      <c r="R21" s="1">
        <v>2</v>
      </c>
      <c r="AH21" s="1">
        <v>3</v>
      </c>
      <c r="AJ21" s="1" t="str">
        <f>TEXT("5521132895019655698","0")</f>
        <v>5521132895019650000</v>
      </c>
    </row>
    <row r="22" spans="1:36" ht="13.2" x14ac:dyDescent="0.25">
      <c r="A22" s="1" t="s">
        <v>1245</v>
      </c>
      <c r="C22" s="1">
        <v>445</v>
      </c>
      <c r="D22" s="1">
        <v>1</v>
      </c>
      <c r="E22" s="1">
        <v>6</v>
      </c>
      <c r="G22" s="1">
        <v>1</v>
      </c>
      <c r="H22" s="1">
        <v>2</v>
      </c>
      <c r="M22" s="1">
        <v>1</v>
      </c>
      <c r="Q22" s="1">
        <v>4</v>
      </c>
      <c r="R22" s="1">
        <v>1</v>
      </c>
      <c r="S22" s="1">
        <v>1</v>
      </c>
      <c r="U22" s="1">
        <v>2</v>
      </c>
      <c r="AH22" s="1">
        <v>19</v>
      </c>
      <c r="AJ22" s="1" t="str">
        <f>TEXT("5521133853742405367","0")</f>
        <v>5521133853742400000</v>
      </c>
    </row>
    <row r="23" spans="1:36" ht="13.2" x14ac:dyDescent="0.25">
      <c r="A23" s="1" t="s">
        <v>1246</v>
      </c>
      <c r="C23" s="1">
        <v>618</v>
      </c>
      <c r="D23" s="1">
        <v>6</v>
      </c>
      <c r="G23" s="1">
        <v>2</v>
      </c>
      <c r="H23" s="1">
        <v>1</v>
      </c>
      <c r="I23" s="1">
        <v>0</v>
      </c>
      <c r="Q23" s="1">
        <v>6</v>
      </c>
      <c r="U23" s="1">
        <v>1</v>
      </c>
      <c r="AG23" s="1">
        <v>0</v>
      </c>
      <c r="AH23" s="1">
        <v>4</v>
      </c>
      <c r="AJ23" s="1" t="str">
        <f>TEXT("5521137576326010434","0")</f>
        <v>5521137576326010000</v>
      </c>
    </row>
    <row r="24" spans="1:36" ht="13.2" x14ac:dyDescent="0.25">
      <c r="A24" s="1" t="s">
        <v>1247</v>
      </c>
      <c r="C24" s="1">
        <v>2148</v>
      </c>
      <c r="E24" s="1">
        <v>4</v>
      </c>
      <c r="G24" s="1">
        <v>1</v>
      </c>
      <c r="H24" s="1">
        <v>8</v>
      </c>
      <c r="Q24" s="1">
        <v>5</v>
      </c>
      <c r="U24" s="1">
        <v>6</v>
      </c>
      <c r="X24" s="1">
        <v>1</v>
      </c>
      <c r="AG24" s="1">
        <v>1</v>
      </c>
      <c r="AH24" s="1">
        <v>6</v>
      </c>
      <c r="AJ24" s="1" t="str">
        <f>TEXT("5521138277717894825","0")</f>
        <v>5521138277717890000</v>
      </c>
    </row>
    <row r="25" spans="1:36" ht="13.2" x14ac:dyDescent="0.25">
      <c r="A25" s="1" t="s">
        <v>1248</v>
      </c>
      <c r="C25" s="1">
        <v>438</v>
      </c>
      <c r="D25" s="1">
        <v>1</v>
      </c>
      <c r="E25" s="1">
        <v>1</v>
      </c>
      <c r="F25" s="1">
        <v>1</v>
      </c>
      <c r="G25" s="1">
        <v>1</v>
      </c>
      <c r="H25" s="1">
        <v>3</v>
      </c>
      <c r="Q25" s="1">
        <v>2</v>
      </c>
      <c r="U25" s="1">
        <v>3</v>
      </c>
      <c r="AH25" s="1">
        <v>11</v>
      </c>
      <c r="AI25" s="1">
        <v>1</v>
      </c>
      <c r="AJ25" s="1" t="str">
        <f>TEXT("5521138443529304234","0")</f>
        <v>5521138443529300000</v>
      </c>
    </row>
    <row r="26" spans="1:36" ht="13.2" x14ac:dyDescent="0.25">
      <c r="A26" s="1" t="s">
        <v>1249</v>
      </c>
      <c r="C26" s="1">
        <v>440</v>
      </c>
      <c r="D26" s="1">
        <v>4</v>
      </c>
      <c r="E26" s="1">
        <v>2</v>
      </c>
      <c r="H26" s="1">
        <v>3</v>
      </c>
      <c r="I26" s="1">
        <v>1</v>
      </c>
      <c r="J26" s="1">
        <v>1</v>
      </c>
      <c r="K26" s="1">
        <v>1</v>
      </c>
      <c r="Q26" s="1">
        <v>3</v>
      </c>
      <c r="U26" s="1">
        <v>3</v>
      </c>
      <c r="AG26" s="1">
        <v>2</v>
      </c>
      <c r="AH26" s="1">
        <v>16</v>
      </c>
      <c r="AJ26" s="1" t="str">
        <f>TEXT("5521139793743094842","0")</f>
        <v>5521139793743090000</v>
      </c>
    </row>
    <row r="27" spans="1:36" ht="13.2" x14ac:dyDescent="0.25">
      <c r="A27" s="1" t="s">
        <v>1250</v>
      </c>
      <c r="C27" s="1">
        <v>429</v>
      </c>
      <c r="E27" s="1">
        <v>7</v>
      </c>
      <c r="G27" s="1">
        <v>1</v>
      </c>
      <c r="H27" s="1">
        <v>1</v>
      </c>
      <c r="U27" s="1">
        <v>1</v>
      </c>
      <c r="AH27" s="1">
        <v>20</v>
      </c>
      <c r="AJ27" s="1" t="str">
        <f>TEXT("5521142316117949093","0")</f>
        <v>5521142316117940000</v>
      </c>
    </row>
    <row r="28" spans="1:36" ht="13.2" x14ac:dyDescent="0.25">
      <c r="A28" s="1" t="s">
        <v>1251</v>
      </c>
      <c r="C28" s="1">
        <v>613</v>
      </c>
      <c r="H28" s="1">
        <v>1</v>
      </c>
      <c r="X28" s="1">
        <v>1</v>
      </c>
      <c r="AJ28" s="1" t="str">
        <f>TEXT("5521143335014673044","0")</f>
        <v>5521143335014670000</v>
      </c>
    </row>
    <row r="29" spans="1:36" ht="13.2" x14ac:dyDescent="0.25">
      <c r="A29" s="1" t="s">
        <v>1252</v>
      </c>
      <c r="C29" s="1">
        <v>617</v>
      </c>
      <c r="D29" s="1">
        <v>4</v>
      </c>
      <c r="G29" s="1">
        <v>0</v>
      </c>
      <c r="H29" s="1">
        <v>1</v>
      </c>
      <c r="I29" s="1">
        <v>0</v>
      </c>
      <c r="Q29" s="1">
        <v>4</v>
      </c>
      <c r="U29" s="1">
        <v>1</v>
      </c>
      <c r="AG29" s="1">
        <v>0</v>
      </c>
      <c r="AH29" s="1">
        <v>1</v>
      </c>
      <c r="AJ29" s="1" t="str">
        <f>TEXT("5521145171799680556","0")</f>
        <v>5521145171799680000</v>
      </c>
    </row>
    <row r="30" spans="1:36" ht="13.2" x14ac:dyDescent="0.25">
      <c r="A30" s="1" t="s">
        <v>1253</v>
      </c>
      <c r="C30" s="1">
        <v>444</v>
      </c>
      <c r="D30" s="1">
        <v>0</v>
      </c>
      <c r="H30" s="1">
        <v>2</v>
      </c>
      <c r="I30" s="1">
        <v>1</v>
      </c>
      <c r="Q30" s="1">
        <v>0</v>
      </c>
      <c r="U30" s="1">
        <v>2</v>
      </c>
      <c r="AG30" s="1">
        <v>1</v>
      </c>
      <c r="AH30" s="1">
        <v>8</v>
      </c>
      <c r="AJ30" s="1" t="str">
        <f>TEXT("5521148639332482276","0")</f>
        <v>5521148639332480000</v>
      </c>
    </row>
    <row r="31" spans="1:36" ht="13.2" x14ac:dyDescent="0.25">
      <c r="A31" s="1" t="s">
        <v>1254</v>
      </c>
      <c r="C31" s="1">
        <v>437</v>
      </c>
      <c r="D31" s="1">
        <v>3</v>
      </c>
      <c r="E31" s="1">
        <v>1</v>
      </c>
      <c r="F31" s="1">
        <v>1</v>
      </c>
      <c r="G31" s="1">
        <v>1</v>
      </c>
      <c r="I31" s="1">
        <v>2</v>
      </c>
      <c r="Q31" s="1">
        <v>3</v>
      </c>
      <c r="U31" s="1">
        <v>2</v>
      </c>
      <c r="AH31" s="1">
        <v>18</v>
      </c>
      <c r="AJ31" s="1" t="str">
        <f>TEXT("5521151083526047145","0")</f>
        <v>5521151083526040000</v>
      </c>
    </row>
    <row r="32" spans="1:36" ht="13.2" x14ac:dyDescent="0.25">
      <c r="A32" s="1" t="s">
        <v>1255</v>
      </c>
      <c r="C32" s="1">
        <v>588</v>
      </c>
      <c r="G32" s="1">
        <v>3</v>
      </c>
      <c r="H32" s="1">
        <v>71</v>
      </c>
      <c r="Q32" s="1">
        <v>1</v>
      </c>
      <c r="R32" s="1">
        <v>5</v>
      </c>
      <c r="U32" s="1">
        <v>6</v>
      </c>
      <c r="AH32" s="1">
        <v>2</v>
      </c>
      <c r="AJ32" s="1" t="str">
        <f>TEXT("5521152338519153842","0")</f>
        <v>5521152338519150000</v>
      </c>
    </row>
    <row r="33" spans="1:36" ht="13.2" x14ac:dyDescent="0.25">
      <c r="A33" s="1" t="s">
        <v>1256</v>
      </c>
      <c r="C33" s="1">
        <v>464</v>
      </c>
      <c r="D33" s="1">
        <v>1</v>
      </c>
      <c r="E33" s="1">
        <v>2</v>
      </c>
      <c r="F33" s="1">
        <v>1</v>
      </c>
      <c r="G33" s="1">
        <v>9</v>
      </c>
      <c r="H33" s="1">
        <v>4</v>
      </c>
      <c r="I33" s="1">
        <v>1</v>
      </c>
      <c r="J33" s="1">
        <v>1</v>
      </c>
      <c r="P33" s="1">
        <v>1</v>
      </c>
      <c r="Q33" s="1">
        <v>2</v>
      </c>
      <c r="W33" s="1">
        <v>1</v>
      </c>
      <c r="X33" s="1">
        <v>1</v>
      </c>
      <c r="AG33" s="1">
        <v>2</v>
      </c>
      <c r="AH33" s="1">
        <v>22</v>
      </c>
      <c r="AI33" s="1">
        <v>1</v>
      </c>
      <c r="AJ33" s="1" t="str">
        <f>TEXT("5521154026114486428","0")</f>
        <v>5521154026114480000</v>
      </c>
    </row>
    <row r="34" spans="1:36" ht="13.2" x14ac:dyDescent="0.25">
      <c r="A34" s="1" t="s">
        <v>1257</v>
      </c>
      <c r="C34" s="1">
        <v>466</v>
      </c>
      <c r="D34" s="1">
        <v>3</v>
      </c>
      <c r="E34" s="1">
        <v>4</v>
      </c>
      <c r="F34" s="1">
        <v>1</v>
      </c>
      <c r="H34" s="1">
        <v>2</v>
      </c>
      <c r="I34" s="1">
        <v>1</v>
      </c>
      <c r="L34" s="1">
        <v>1</v>
      </c>
      <c r="M34" s="1">
        <v>1</v>
      </c>
      <c r="P34" s="1">
        <v>2</v>
      </c>
      <c r="Q34" s="1">
        <v>3</v>
      </c>
      <c r="S34" s="1">
        <v>1</v>
      </c>
      <c r="AH34" s="1">
        <v>15</v>
      </c>
      <c r="AJ34" s="1" t="str">
        <f>TEXT("5521155236118106030","0")</f>
        <v>5521155236118100000</v>
      </c>
    </row>
    <row r="35" spans="1:36" ht="13.2" x14ac:dyDescent="0.25">
      <c r="A35" s="1" t="s">
        <v>1258</v>
      </c>
      <c r="C35" s="1">
        <v>465</v>
      </c>
      <c r="E35" s="1">
        <v>2</v>
      </c>
      <c r="H35" s="1">
        <v>4</v>
      </c>
      <c r="P35" s="1">
        <v>3</v>
      </c>
      <c r="U35" s="1">
        <v>3</v>
      </c>
      <c r="AH35" s="1">
        <v>9</v>
      </c>
      <c r="AJ35" s="1" t="str">
        <f>TEXT("5521156506118402161","0")</f>
        <v>5521156506118400000</v>
      </c>
    </row>
    <row r="36" spans="1:36" ht="13.2" x14ac:dyDescent="0.25">
      <c r="A36" s="1" t="s">
        <v>1259</v>
      </c>
      <c r="C36" s="1">
        <v>461</v>
      </c>
      <c r="D36" s="1">
        <v>1</v>
      </c>
      <c r="H36" s="1">
        <v>3</v>
      </c>
      <c r="U36" s="1">
        <v>3</v>
      </c>
      <c r="AH36" s="1">
        <v>8</v>
      </c>
      <c r="AJ36" s="1" t="str">
        <f>TEXT("5521157366112809180","0")</f>
        <v>5521157366112800000</v>
      </c>
    </row>
    <row r="37" spans="1:36" ht="13.2" x14ac:dyDescent="0.25">
      <c r="A37" s="1" t="s">
        <v>1260</v>
      </c>
      <c r="C37" s="1">
        <v>199</v>
      </c>
      <c r="D37" s="1">
        <v>4</v>
      </c>
      <c r="E37" s="1">
        <v>4</v>
      </c>
      <c r="F37" s="1">
        <v>1</v>
      </c>
      <c r="G37" s="1">
        <v>4</v>
      </c>
      <c r="H37" s="1">
        <v>11</v>
      </c>
      <c r="L37" s="1">
        <v>1</v>
      </c>
      <c r="M37" s="1">
        <v>1</v>
      </c>
      <c r="Q37" s="1">
        <v>4</v>
      </c>
      <c r="U37" s="1">
        <v>7</v>
      </c>
      <c r="AF37" s="1">
        <v>1</v>
      </c>
      <c r="AH37" s="1">
        <v>10</v>
      </c>
      <c r="AJ37" s="1" t="str">
        <f>TEXT("5521157569319877666","0")</f>
        <v>5521157569319870000</v>
      </c>
    </row>
    <row r="38" spans="1:36" ht="13.2" x14ac:dyDescent="0.25">
      <c r="A38" s="1" t="s">
        <v>1261</v>
      </c>
      <c r="C38" s="1">
        <v>462</v>
      </c>
      <c r="D38" s="1">
        <v>2</v>
      </c>
      <c r="G38" s="1">
        <v>3</v>
      </c>
      <c r="H38" s="1">
        <v>1</v>
      </c>
      <c r="I38" s="1">
        <v>2</v>
      </c>
      <c r="Q38" s="1">
        <v>6</v>
      </c>
      <c r="AH38" s="1">
        <v>12</v>
      </c>
      <c r="AJ38" s="1" t="str">
        <f>TEXT("5521157646119038926","0")</f>
        <v>5521157646119030000</v>
      </c>
    </row>
    <row r="39" spans="1:36" ht="13.2" x14ac:dyDescent="0.25">
      <c r="A39" s="1" t="s">
        <v>1262</v>
      </c>
      <c r="C39" s="1">
        <v>463</v>
      </c>
      <c r="D39" s="1">
        <v>1</v>
      </c>
      <c r="H39" s="1">
        <v>3</v>
      </c>
      <c r="Q39" s="1">
        <v>6</v>
      </c>
      <c r="U39" s="1">
        <v>2</v>
      </c>
      <c r="AH39" s="1">
        <v>12</v>
      </c>
      <c r="AJ39" s="1" t="str">
        <f>TEXT("5521157906113922215","0")</f>
        <v>5521157906113920000</v>
      </c>
    </row>
    <row r="40" spans="1:36" ht="13.2" x14ac:dyDescent="0.25">
      <c r="A40" s="1" t="s">
        <v>1263</v>
      </c>
      <c r="C40" s="1">
        <v>196</v>
      </c>
      <c r="E40" s="1">
        <v>1</v>
      </c>
      <c r="H40" s="1">
        <v>29</v>
      </c>
      <c r="Q40" s="1">
        <v>3</v>
      </c>
      <c r="AH40" s="1">
        <v>3</v>
      </c>
      <c r="AJ40" s="1" t="str">
        <f>TEXT("5521158279312453400","0")</f>
        <v>5521158279312450000</v>
      </c>
    </row>
    <row r="41" spans="1:36" ht="13.2" x14ac:dyDescent="0.25">
      <c r="A41" s="1" t="s">
        <v>1264</v>
      </c>
      <c r="C41" s="1">
        <v>667</v>
      </c>
      <c r="H41" s="1">
        <v>5</v>
      </c>
      <c r="Q41" s="1">
        <v>3</v>
      </c>
      <c r="AH41" s="1">
        <v>10</v>
      </c>
      <c r="AJ41" s="1" t="str">
        <f>TEXT("5521158746118891875","0")</f>
        <v>5521158746118890000</v>
      </c>
    </row>
    <row r="42" spans="1:36" ht="13.2" x14ac:dyDescent="0.25">
      <c r="A42" s="1" t="s">
        <v>1265</v>
      </c>
      <c r="C42" s="1">
        <v>432</v>
      </c>
      <c r="H42" s="1">
        <v>4</v>
      </c>
      <c r="Q42" s="1">
        <v>2</v>
      </c>
      <c r="U42" s="1">
        <v>3</v>
      </c>
      <c r="AH42" s="1">
        <v>15</v>
      </c>
      <c r="AJ42" s="1" t="str">
        <f>TEXT("5521159306119732558","0")</f>
        <v>5521159306119730000</v>
      </c>
    </row>
    <row r="43" spans="1:36" ht="13.2" x14ac:dyDescent="0.25">
      <c r="A43" s="1" t="s">
        <v>1266</v>
      </c>
      <c r="C43" s="1">
        <v>200</v>
      </c>
      <c r="F43" s="1">
        <v>2</v>
      </c>
      <c r="H43" s="1">
        <v>6</v>
      </c>
      <c r="I43" s="1">
        <v>1</v>
      </c>
      <c r="M43" s="1">
        <v>1</v>
      </c>
      <c r="Q43" s="1">
        <v>2</v>
      </c>
      <c r="U43" s="1">
        <v>2</v>
      </c>
      <c r="AH43" s="1">
        <v>16</v>
      </c>
      <c r="AJ43" s="1" t="str">
        <f>TEXT("5521160329318482126","0")</f>
        <v>5521160329318480000</v>
      </c>
    </row>
    <row r="44" spans="1:36" ht="13.2" x14ac:dyDescent="0.25">
      <c r="A44" s="1" t="s">
        <v>1267</v>
      </c>
      <c r="C44" s="1">
        <v>472</v>
      </c>
      <c r="D44" s="1">
        <v>4</v>
      </c>
      <c r="G44" s="1">
        <v>1</v>
      </c>
      <c r="H44" s="1">
        <v>1</v>
      </c>
      <c r="I44" s="1">
        <v>1</v>
      </c>
      <c r="Q44" s="1">
        <v>5</v>
      </c>
      <c r="U44" s="1">
        <v>1</v>
      </c>
      <c r="AH44" s="1">
        <v>12</v>
      </c>
      <c r="AJ44" s="1" t="str">
        <f>TEXT("5521160593754937727","0")</f>
        <v>5521160593754930000</v>
      </c>
    </row>
    <row r="45" spans="1:36" ht="13.2" x14ac:dyDescent="0.25">
      <c r="A45" s="1" t="s">
        <v>1268</v>
      </c>
      <c r="C45" s="1">
        <v>672</v>
      </c>
      <c r="D45" s="1">
        <v>1</v>
      </c>
      <c r="G45" s="1">
        <v>1</v>
      </c>
      <c r="H45" s="1">
        <v>1</v>
      </c>
      <c r="M45" s="1">
        <v>1</v>
      </c>
      <c r="Q45" s="1">
        <v>6</v>
      </c>
      <c r="U45" s="1">
        <v>1</v>
      </c>
      <c r="AH45" s="1">
        <v>10</v>
      </c>
      <c r="AJ45" s="1" t="str">
        <f>TEXT("5521161206115518319","0")</f>
        <v>5521161206115510000</v>
      </c>
    </row>
    <row r="46" spans="1:36" ht="13.2" x14ac:dyDescent="0.25">
      <c r="A46" s="1" t="s">
        <v>1269</v>
      </c>
      <c r="C46" s="1">
        <v>473</v>
      </c>
      <c r="D46" s="1">
        <v>8</v>
      </c>
      <c r="H46" s="1">
        <v>1</v>
      </c>
      <c r="Q46" s="1">
        <v>14</v>
      </c>
      <c r="U46" s="1">
        <v>1</v>
      </c>
      <c r="X46" s="1">
        <v>2</v>
      </c>
      <c r="AE46" s="1">
        <v>1</v>
      </c>
      <c r="AH46" s="1">
        <v>16</v>
      </c>
      <c r="AJ46" s="1" t="str">
        <f>TEXT("5521161373751334834","0")</f>
        <v>5521161373751330000</v>
      </c>
    </row>
    <row r="47" spans="1:36" ht="13.2" x14ac:dyDescent="0.25">
      <c r="A47" s="1" t="s">
        <v>1270</v>
      </c>
      <c r="C47" s="1">
        <v>518</v>
      </c>
      <c r="D47" s="1">
        <v>1</v>
      </c>
      <c r="H47" s="1">
        <v>2</v>
      </c>
      <c r="I47" s="1">
        <v>1</v>
      </c>
      <c r="J47" s="1">
        <v>1</v>
      </c>
      <c r="Q47" s="1">
        <v>1</v>
      </c>
      <c r="S47" s="1">
        <v>1</v>
      </c>
      <c r="AH47" s="1">
        <v>3</v>
      </c>
      <c r="AJ47" s="1" t="str">
        <f>TEXT("5521162036116846504","0")</f>
        <v>5521162036116840000</v>
      </c>
    </row>
    <row r="48" spans="1:36" ht="13.2" x14ac:dyDescent="0.25">
      <c r="A48" s="1" t="s">
        <v>1271</v>
      </c>
      <c r="C48" s="1">
        <v>603</v>
      </c>
      <c r="H48" s="1">
        <v>2</v>
      </c>
      <c r="Q48" s="1">
        <v>1</v>
      </c>
      <c r="U48" s="1">
        <v>2</v>
      </c>
      <c r="AH48" s="1">
        <v>7</v>
      </c>
      <c r="AJ48" s="1" t="str">
        <f>TEXT("5521162336116507617","0")</f>
        <v>5521162336116500000</v>
      </c>
    </row>
    <row r="49" spans="1:36" ht="13.2" x14ac:dyDescent="0.25">
      <c r="A49" s="1" t="s">
        <v>1272</v>
      </c>
      <c r="C49" s="1">
        <v>602</v>
      </c>
      <c r="D49" s="1">
        <v>1</v>
      </c>
      <c r="H49" s="1">
        <v>1</v>
      </c>
      <c r="Q49" s="1">
        <v>2</v>
      </c>
      <c r="U49" s="1">
        <v>4</v>
      </c>
      <c r="AH49" s="1">
        <v>12</v>
      </c>
      <c r="AJ49" s="1" t="str">
        <f>TEXT("5521162586113790324","0")</f>
        <v>5521162586113790000</v>
      </c>
    </row>
    <row r="50" spans="1:36" ht="13.2" x14ac:dyDescent="0.25">
      <c r="A50" s="1" t="s">
        <v>1273</v>
      </c>
      <c r="C50" s="1">
        <v>436</v>
      </c>
      <c r="F50" s="1">
        <v>2</v>
      </c>
      <c r="G50" s="1">
        <v>1</v>
      </c>
      <c r="H50" s="1">
        <v>1</v>
      </c>
      <c r="U50" s="1">
        <v>7</v>
      </c>
      <c r="AH50" s="1">
        <v>20</v>
      </c>
      <c r="AJ50" s="1" t="str">
        <f>TEXT("5521162973521403071","0")</f>
        <v>5521162973521400000</v>
      </c>
    </row>
    <row r="51" spans="1:36" ht="13.2" x14ac:dyDescent="0.25">
      <c r="A51" s="1" t="s">
        <v>1274</v>
      </c>
      <c r="C51" s="1">
        <v>536</v>
      </c>
      <c r="D51" s="1">
        <v>2</v>
      </c>
      <c r="G51" s="1">
        <v>1</v>
      </c>
      <c r="H51" s="1">
        <v>7</v>
      </c>
      <c r="Q51" s="1">
        <v>2</v>
      </c>
      <c r="U51" s="1">
        <v>6</v>
      </c>
      <c r="AH51" s="1">
        <v>11</v>
      </c>
      <c r="AJ51" s="1" t="str">
        <f>TEXT("5521163266112269612","0")</f>
        <v>5521163266112260000</v>
      </c>
    </row>
    <row r="52" spans="1:36" ht="13.2" x14ac:dyDescent="0.25">
      <c r="A52" s="1" t="s">
        <v>1275</v>
      </c>
      <c r="C52" s="1">
        <v>527</v>
      </c>
      <c r="D52" s="1">
        <v>1</v>
      </c>
      <c r="E52" s="1">
        <v>1</v>
      </c>
      <c r="I52" s="1">
        <v>1</v>
      </c>
      <c r="P52" s="1">
        <v>1</v>
      </c>
      <c r="Q52" s="1">
        <v>1</v>
      </c>
      <c r="AH52" s="1">
        <v>5</v>
      </c>
      <c r="AJ52" s="1" t="str">
        <f>TEXT("5521164406112451702","0")</f>
        <v>5521164406112450000</v>
      </c>
    </row>
    <row r="53" spans="1:36" ht="13.2" x14ac:dyDescent="0.25">
      <c r="A53" s="1" t="s">
        <v>1276</v>
      </c>
      <c r="C53" s="1">
        <v>923</v>
      </c>
      <c r="D53" s="1">
        <v>2</v>
      </c>
      <c r="H53" s="1">
        <v>1</v>
      </c>
      <c r="Q53" s="1">
        <v>1</v>
      </c>
      <c r="AH53" s="1">
        <v>7</v>
      </c>
      <c r="AJ53" s="1" t="str">
        <f>TEXT("5521164723759707417","0")</f>
        <v>5521164723759700000</v>
      </c>
    </row>
    <row r="54" spans="1:36" ht="13.2" x14ac:dyDescent="0.25">
      <c r="A54" s="1" t="s">
        <v>1277</v>
      </c>
      <c r="C54" s="1">
        <v>517</v>
      </c>
      <c r="D54" s="1">
        <v>3</v>
      </c>
      <c r="H54" s="1">
        <v>3</v>
      </c>
      <c r="P54" s="1">
        <v>1</v>
      </c>
      <c r="Q54" s="1">
        <v>3</v>
      </c>
      <c r="U54" s="1">
        <v>2</v>
      </c>
      <c r="AH54" s="1">
        <v>10</v>
      </c>
      <c r="AJ54" s="1" t="str">
        <f>TEXT("5521165016114984655","0")</f>
        <v>5521165016114980000</v>
      </c>
    </row>
    <row r="55" spans="1:36" ht="13.2" x14ac:dyDescent="0.25">
      <c r="A55" s="1" t="s">
        <v>1278</v>
      </c>
      <c r="C55" s="1">
        <v>920</v>
      </c>
      <c r="D55" s="1">
        <v>2</v>
      </c>
      <c r="G55" s="1">
        <v>2</v>
      </c>
      <c r="H55" s="1">
        <v>2</v>
      </c>
      <c r="I55" s="1">
        <v>1</v>
      </c>
      <c r="Q55" s="1">
        <v>3</v>
      </c>
      <c r="U55" s="1">
        <v>1</v>
      </c>
      <c r="AH55" s="1">
        <v>8</v>
      </c>
      <c r="AJ55" s="1" t="str">
        <f>TEXT("5521166403753973253","0")</f>
        <v>5521166403753970000</v>
      </c>
    </row>
    <row r="56" spans="1:36" ht="13.2" x14ac:dyDescent="0.25">
      <c r="A56" s="1" t="s">
        <v>1279</v>
      </c>
      <c r="C56" s="1">
        <v>478</v>
      </c>
      <c r="D56" s="1">
        <v>2</v>
      </c>
      <c r="E56" s="1">
        <v>4</v>
      </c>
      <c r="G56" s="1">
        <v>4</v>
      </c>
      <c r="H56" s="1">
        <v>4</v>
      </c>
      <c r="M56" s="1">
        <v>1</v>
      </c>
      <c r="P56" s="1">
        <v>5</v>
      </c>
      <c r="U56" s="1">
        <v>2</v>
      </c>
      <c r="AB56" s="1">
        <v>1</v>
      </c>
      <c r="AH56" s="1">
        <v>18</v>
      </c>
      <c r="AI56" s="1">
        <v>1</v>
      </c>
      <c r="AJ56" s="1" t="str">
        <f>TEXT("5521166906117741697","0")</f>
        <v>5521166906117740000</v>
      </c>
    </row>
    <row r="57" spans="1:36" ht="13.2" x14ac:dyDescent="0.25">
      <c r="A57" s="1" t="s">
        <v>1280</v>
      </c>
      <c r="C57" s="1">
        <v>922</v>
      </c>
      <c r="D57" s="1">
        <v>2</v>
      </c>
      <c r="H57" s="1">
        <v>2</v>
      </c>
      <c r="Q57" s="1">
        <v>3</v>
      </c>
      <c r="U57" s="1">
        <v>2</v>
      </c>
      <c r="AH57" s="1">
        <v>11</v>
      </c>
      <c r="AJ57" s="1" t="str">
        <f>TEXT("5521167613757926565","0")</f>
        <v>5521167613757920000</v>
      </c>
    </row>
    <row r="58" spans="1:36" ht="13.2" x14ac:dyDescent="0.25">
      <c r="A58" s="1" t="s">
        <v>1281</v>
      </c>
      <c r="C58" s="1">
        <v>921</v>
      </c>
      <c r="E58" s="1">
        <v>2</v>
      </c>
      <c r="G58" s="1">
        <v>4</v>
      </c>
      <c r="H58" s="1">
        <v>4</v>
      </c>
      <c r="U58" s="1">
        <v>4</v>
      </c>
      <c r="AH58" s="1">
        <v>12</v>
      </c>
      <c r="AJ58" s="1" t="str">
        <f>TEXT("5521168803752718054","0")</f>
        <v>5521168803752710000</v>
      </c>
    </row>
    <row r="59" spans="1:36" ht="13.2" x14ac:dyDescent="0.25">
      <c r="A59" s="1" t="s">
        <v>1282</v>
      </c>
      <c r="C59" s="1">
        <v>578</v>
      </c>
      <c r="E59" s="1">
        <v>2</v>
      </c>
      <c r="F59" s="1">
        <v>1</v>
      </c>
      <c r="H59" s="1">
        <v>3</v>
      </c>
      <c r="M59" s="1">
        <v>1</v>
      </c>
      <c r="P59" s="1">
        <v>2</v>
      </c>
      <c r="U59" s="1">
        <v>1</v>
      </c>
      <c r="X59" s="1">
        <v>2</v>
      </c>
      <c r="AH59" s="1">
        <v>8</v>
      </c>
      <c r="AJ59" s="1" t="str">
        <f>TEXT("5521169138712910005","0")</f>
        <v>5521169138712910000</v>
      </c>
    </row>
    <row r="60" spans="1:36" ht="13.2" x14ac:dyDescent="0.25">
      <c r="A60" s="1" t="s">
        <v>1283</v>
      </c>
      <c r="C60" s="1">
        <v>925</v>
      </c>
      <c r="E60" s="1">
        <v>1</v>
      </c>
      <c r="F60" s="1">
        <v>1</v>
      </c>
      <c r="G60" s="1">
        <v>2</v>
      </c>
      <c r="H60" s="1">
        <v>1</v>
      </c>
      <c r="Q60" s="1">
        <v>1</v>
      </c>
      <c r="U60" s="1">
        <v>1</v>
      </c>
      <c r="AF60" s="1">
        <v>1</v>
      </c>
      <c r="AH60" s="1">
        <v>4</v>
      </c>
      <c r="AI60" s="1">
        <v>2</v>
      </c>
      <c r="AJ60" s="1" t="str">
        <f>TEXT("5521170123753660453","0")</f>
        <v>5521170123753660000</v>
      </c>
    </row>
    <row r="61" spans="1:36" ht="13.2" x14ac:dyDescent="0.25">
      <c r="A61" s="1" t="s">
        <v>1284</v>
      </c>
      <c r="C61" s="1">
        <v>631</v>
      </c>
      <c r="D61" s="1">
        <v>4</v>
      </c>
      <c r="F61" s="1">
        <v>2</v>
      </c>
      <c r="H61" s="1">
        <v>6</v>
      </c>
      <c r="L61" s="1">
        <v>1</v>
      </c>
      <c r="N61" s="1">
        <v>1</v>
      </c>
      <c r="Q61" s="1">
        <v>2</v>
      </c>
      <c r="AJ61" s="1" t="str">
        <f>TEXT("5521172596115281060","0")</f>
        <v>5521172596115280000</v>
      </c>
    </row>
    <row r="62" spans="1:36" ht="13.2" x14ac:dyDescent="0.25">
      <c r="A62" s="1" t="s">
        <v>1285</v>
      </c>
      <c r="C62" s="1">
        <v>632</v>
      </c>
      <c r="D62" s="1">
        <v>8</v>
      </c>
      <c r="H62" s="1">
        <v>5</v>
      </c>
      <c r="Q62" s="1">
        <v>10</v>
      </c>
      <c r="U62" s="1">
        <v>8</v>
      </c>
      <c r="AH62" s="1">
        <v>7</v>
      </c>
      <c r="AJ62" s="1" t="str">
        <f>TEXT("5521172986113162293","0")</f>
        <v>5521172986113160000</v>
      </c>
    </row>
    <row r="63" spans="1:36" ht="13.2" x14ac:dyDescent="0.25">
      <c r="A63" s="1" t="s">
        <v>1286</v>
      </c>
      <c r="C63" s="1">
        <v>634</v>
      </c>
      <c r="D63" s="1">
        <v>14</v>
      </c>
      <c r="E63" s="1">
        <v>3</v>
      </c>
      <c r="G63" s="1">
        <v>1</v>
      </c>
      <c r="H63" s="1">
        <v>6</v>
      </c>
      <c r="M63" s="1">
        <v>2</v>
      </c>
      <c r="P63" s="1">
        <v>1</v>
      </c>
      <c r="Q63" s="1">
        <v>15</v>
      </c>
      <c r="U63" s="1">
        <v>4</v>
      </c>
      <c r="AH63" s="1">
        <v>3</v>
      </c>
      <c r="AJ63" s="1" t="str">
        <f>TEXT("5521173576112513837","0")</f>
        <v>5521173576112510000</v>
      </c>
    </row>
    <row r="64" spans="1:36" ht="13.2" x14ac:dyDescent="0.25">
      <c r="A64" s="1" t="s">
        <v>1287</v>
      </c>
      <c r="C64" s="1">
        <v>635</v>
      </c>
      <c r="D64" s="1">
        <v>8</v>
      </c>
      <c r="E64" s="1">
        <v>1</v>
      </c>
      <c r="G64" s="1">
        <v>3</v>
      </c>
      <c r="H64" s="1">
        <v>6</v>
      </c>
      <c r="M64" s="1">
        <v>2</v>
      </c>
      <c r="P64" s="1">
        <v>7</v>
      </c>
      <c r="Q64" s="1">
        <v>10</v>
      </c>
      <c r="U64" s="1">
        <v>6</v>
      </c>
      <c r="AG64" s="1">
        <v>1</v>
      </c>
      <c r="AH64" s="1">
        <v>7</v>
      </c>
      <c r="AJ64" s="1" t="str">
        <f>TEXT("5521174126113827859","0")</f>
        <v>5521174126113820000</v>
      </c>
    </row>
    <row r="65" spans="1:36" ht="13.2" x14ac:dyDescent="0.25">
      <c r="A65" s="1" t="s">
        <v>1288</v>
      </c>
      <c r="C65" s="1">
        <v>636</v>
      </c>
      <c r="D65" s="1">
        <v>3</v>
      </c>
      <c r="E65" s="1">
        <v>2</v>
      </c>
      <c r="F65" s="1">
        <v>1</v>
      </c>
      <c r="G65" s="1">
        <v>1</v>
      </c>
      <c r="H65" s="1">
        <v>2</v>
      </c>
      <c r="I65" s="1">
        <v>2</v>
      </c>
      <c r="X65" s="1">
        <v>2</v>
      </c>
      <c r="AH65" s="1">
        <v>2</v>
      </c>
      <c r="AJ65" s="1" t="str">
        <f>TEXT("5521175146114182057","0")</f>
        <v>5521175146114180000</v>
      </c>
    </row>
    <row r="66" spans="1:36" ht="13.2" x14ac:dyDescent="0.25">
      <c r="A66" s="1" t="s">
        <v>1289</v>
      </c>
      <c r="C66" s="1">
        <v>614</v>
      </c>
      <c r="E66" s="1">
        <v>1</v>
      </c>
      <c r="H66" s="1">
        <v>3</v>
      </c>
      <c r="Q66" s="1">
        <v>2</v>
      </c>
      <c r="U66" s="1">
        <v>3</v>
      </c>
      <c r="AH66" s="1">
        <v>5</v>
      </c>
      <c r="AJ66" s="1" t="str">
        <f>TEXT("5521175916112355808","0")</f>
        <v>5521175916112350000</v>
      </c>
    </row>
    <row r="67" spans="1:36" ht="13.2" x14ac:dyDescent="0.25">
      <c r="A67" s="1" t="s">
        <v>1290</v>
      </c>
      <c r="C67" s="1">
        <v>579</v>
      </c>
      <c r="D67" s="1">
        <v>3</v>
      </c>
      <c r="E67" s="1">
        <v>1</v>
      </c>
      <c r="F67" s="1">
        <v>1</v>
      </c>
      <c r="G67" s="1">
        <v>3</v>
      </c>
      <c r="H67" s="1">
        <v>1</v>
      </c>
      <c r="I67" s="1">
        <v>2</v>
      </c>
      <c r="K67" s="1">
        <v>1</v>
      </c>
      <c r="P67" s="1">
        <v>3</v>
      </c>
      <c r="Q67" s="1">
        <v>3</v>
      </c>
      <c r="U67" s="1">
        <v>2</v>
      </c>
      <c r="X67" s="1">
        <v>1</v>
      </c>
      <c r="AH67" s="1">
        <v>7</v>
      </c>
      <c r="AJ67" s="1" t="str">
        <f>TEXT("5521176968715842961","0")</f>
        <v>5521176968715840000</v>
      </c>
    </row>
    <row r="68" spans="1:36" ht="13.2" x14ac:dyDescent="0.25">
      <c r="A68" s="1" t="s">
        <v>1291</v>
      </c>
      <c r="C68" s="1">
        <v>633</v>
      </c>
      <c r="D68" s="1">
        <v>3</v>
      </c>
      <c r="G68" s="1">
        <v>1</v>
      </c>
      <c r="H68" s="1">
        <v>7</v>
      </c>
      <c r="Q68" s="1">
        <v>4</v>
      </c>
      <c r="U68" s="1">
        <v>6</v>
      </c>
      <c r="AH68" s="1">
        <v>4</v>
      </c>
      <c r="AJ68" s="1" t="str">
        <f>TEXT("5521178356111193161","0")</f>
        <v>5521178356111190000</v>
      </c>
    </row>
    <row r="69" spans="1:36" ht="13.2" x14ac:dyDescent="0.25">
      <c r="A69" s="1" t="s">
        <v>1292</v>
      </c>
      <c r="C69" s="1">
        <v>495</v>
      </c>
      <c r="D69" s="1">
        <v>1</v>
      </c>
      <c r="F69" s="1">
        <v>3</v>
      </c>
      <c r="G69" s="1">
        <v>1</v>
      </c>
      <c r="H69" s="1">
        <v>6</v>
      </c>
      <c r="P69" s="1">
        <v>2</v>
      </c>
      <c r="Q69" s="1">
        <v>3</v>
      </c>
      <c r="U69" s="1">
        <v>3</v>
      </c>
      <c r="AH69" s="1">
        <v>2</v>
      </c>
      <c r="AJ69" s="1" t="str">
        <f>TEXT("5521178392919564535","0")</f>
        <v>5521178392919560000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Grafici</vt:lpstr>
      </vt:variant>
      <vt:variant>
        <vt:i4>1</vt:i4>
      </vt:variant>
    </vt:vector>
  </HeadingPairs>
  <TitlesOfParts>
    <vt:vector size="6" baseType="lpstr">
      <vt:lpstr>Pivot</vt:lpstr>
      <vt:lpstr>ExtGraph</vt:lpstr>
      <vt:lpstr>Sezioni</vt:lpstr>
      <vt:lpstr>DatiPartiti</vt:lpstr>
      <vt:lpstr>DataSheet</vt:lpstr>
      <vt:lpstr>Grafico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2023-02-13T18:50:51Z</cp:lastPrinted>
  <dcterms:created xsi:type="dcterms:W3CDTF">2023-02-13T17:28:22Z</dcterms:created>
  <dcterms:modified xsi:type="dcterms:W3CDTF">2023-02-13T21:10:50Z</dcterms:modified>
</cp:coreProperties>
</file>